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autoCompressPictures="0" defaultThemeVersion="124226"/>
  <mc:AlternateContent xmlns:mc="http://schemas.openxmlformats.org/markup-compatibility/2006">
    <mc:Choice Requires="x15">
      <x15ac:absPath xmlns:x15ac="http://schemas.microsoft.com/office/spreadsheetml/2010/11/ac" url="\\rexatadatp001\Messen\WIM Wiener Immobilien Messe\2022\Dokumente\Anmeldeformulare\Formulare\"/>
    </mc:Choice>
  </mc:AlternateContent>
  <xr:revisionPtr revIDLastSave="0" documentId="8_{73E717C8-BACC-4A2D-A20C-586FFFB722C6}" xr6:coauthVersionLast="46" xr6:coauthVersionMax="46" xr10:uidLastSave="{00000000-0000-0000-0000-000000000000}"/>
  <bookViews>
    <workbookView xWindow="-120" yWindow="-120" windowWidth="29040" windowHeight="17640" xr2:uid="{00000000-000D-0000-FFFF-FFFF00000000}"/>
  </bookViews>
  <sheets>
    <sheet name="Koli#1 vom 01.01.2021" sheetId="5" r:id="rId1"/>
    <sheet name="AGB´s ab 01.01.2021" sheetId="3" r:id="rId2"/>
    <sheet name="GENERAL TERMS AND CONDITIONS" sheetId="4" r:id="rId3"/>
  </sheets>
  <definedNames>
    <definedName name="_xlnm.Print_Area" localSheetId="0">'Koli#1 vom 01.01.2021'!$A$1:$S$97</definedName>
    <definedName name="_xlnm.Print_Titles" localSheetId="0">'Koli#1 vom 01.01.2021'!$24:$25</definedName>
    <definedName name="Z_68094433_7414_46EB_896C_CBC249925998_.wvu.Cols" localSheetId="0" hidden="1">'Koli#1 vom 01.01.2021'!$A:$J</definedName>
    <definedName name="Z_68094433_7414_46EB_896C_CBC249925998_.wvu.PrintTitles" localSheetId="0" hidden="1">'Koli#1 vom 01.01.2021'!$24:$25</definedName>
  </definedNames>
  <calcPr calcId="191029"/>
  <customWorkbookViews>
    <customWorkbookView name="michael - Persönliche Ansicht" guid="{68094433-7414-46EB-896C-CBC249925998}" mergeInterval="0" personalView="1" maximized="1" xWindow="-8" yWindow="-8" windowWidth="1936" windowHeight="105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2" i="5" l="1"/>
  <c r="R36" i="5"/>
  <c r="I36" i="5" s="1"/>
  <c r="R38" i="5"/>
  <c r="I38" i="5" s="1"/>
  <c r="K73" i="5"/>
  <c r="O73" i="5" s="1"/>
  <c r="I73" i="5"/>
  <c r="G73" i="5"/>
  <c r="D73" i="5"/>
  <c r="A73" i="5"/>
  <c r="J71" i="5"/>
  <c r="I71" i="5"/>
  <c r="K70" i="5"/>
  <c r="J70" i="5"/>
  <c r="G70" i="5"/>
  <c r="E70" i="5"/>
  <c r="B70" i="5"/>
  <c r="R69" i="5"/>
  <c r="I69" i="5" s="1"/>
  <c r="J69" i="5"/>
  <c r="H69" i="5"/>
  <c r="G69" i="5"/>
  <c r="F69" i="5"/>
  <c r="E69" i="5"/>
  <c r="D69" i="5"/>
  <c r="C69" i="5"/>
  <c r="B69" i="5"/>
  <c r="A69" i="5"/>
  <c r="R64" i="5"/>
  <c r="I64" i="5" s="1"/>
  <c r="J64" i="5"/>
  <c r="H64" i="5"/>
  <c r="G64" i="5"/>
  <c r="F64" i="5"/>
  <c r="E64" i="5"/>
  <c r="D64" i="5"/>
  <c r="C64" i="5"/>
  <c r="B64" i="5"/>
  <c r="A64" i="5"/>
  <c r="R62" i="5"/>
  <c r="I62" i="5" s="1"/>
  <c r="J62" i="5"/>
  <c r="H62" i="5"/>
  <c r="G62" i="5"/>
  <c r="F62" i="5"/>
  <c r="E62" i="5"/>
  <c r="D62" i="5"/>
  <c r="C62" i="5"/>
  <c r="B62" i="5"/>
  <c r="A62" i="5"/>
  <c r="R60" i="5"/>
  <c r="I60" i="5" s="1"/>
  <c r="J60" i="5"/>
  <c r="H60" i="5"/>
  <c r="G60" i="5"/>
  <c r="F60" i="5"/>
  <c r="E60" i="5"/>
  <c r="D60" i="5"/>
  <c r="C60" i="5"/>
  <c r="B60" i="5"/>
  <c r="A60" i="5"/>
  <c r="R58" i="5"/>
  <c r="I58" i="5" s="1"/>
  <c r="J58" i="5"/>
  <c r="H58" i="5"/>
  <c r="G58" i="5"/>
  <c r="F58" i="5"/>
  <c r="E58" i="5"/>
  <c r="D58" i="5"/>
  <c r="C58" i="5"/>
  <c r="B58" i="5"/>
  <c r="A58" i="5"/>
  <c r="R56" i="5"/>
  <c r="I56" i="5" s="1"/>
  <c r="J56" i="5"/>
  <c r="H56" i="5"/>
  <c r="G56" i="5"/>
  <c r="F56" i="5"/>
  <c r="E56" i="5"/>
  <c r="D56" i="5"/>
  <c r="C56" i="5"/>
  <c r="B56" i="5"/>
  <c r="A56" i="5"/>
  <c r="R54" i="5"/>
  <c r="I54" i="5" s="1"/>
  <c r="J54" i="5"/>
  <c r="H54" i="5"/>
  <c r="G54" i="5"/>
  <c r="F54" i="5"/>
  <c r="E54" i="5"/>
  <c r="D54" i="5"/>
  <c r="C54" i="5"/>
  <c r="B54" i="5"/>
  <c r="A54" i="5"/>
  <c r="R52" i="5"/>
  <c r="I52" i="5" s="1"/>
  <c r="J52" i="5"/>
  <c r="H52" i="5"/>
  <c r="G52" i="5"/>
  <c r="F52" i="5"/>
  <c r="E52" i="5"/>
  <c r="D52" i="5"/>
  <c r="C52" i="5"/>
  <c r="B52" i="5"/>
  <c r="A52" i="5"/>
  <c r="R50" i="5"/>
  <c r="I50" i="5" s="1"/>
  <c r="J50" i="5"/>
  <c r="H50" i="5"/>
  <c r="G50" i="5"/>
  <c r="F50" i="5"/>
  <c r="E50" i="5"/>
  <c r="D50" i="5"/>
  <c r="C50" i="5"/>
  <c r="B50" i="5"/>
  <c r="A50" i="5"/>
  <c r="R46" i="5"/>
  <c r="I46" i="5" s="1"/>
  <c r="J46" i="5"/>
  <c r="H46" i="5"/>
  <c r="G46" i="5"/>
  <c r="F46" i="5"/>
  <c r="E46" i="5"/>
  <c r="D46" i="5"/>
  <c r="C46" i="5"/>
  <c r="B46" i="5"/>
  <c r="A46" i="5"/>
  <c r="R44" i="5"/>
  <c r="I44" i="5" s="1"/>
  <c r="J44" i="5"/>
  <c r="H44" i="5"/>
  <c r="G44" i="5"/>
  <c r="F44" i="5"/>
  <c r="E44" i="5"/>
  <c r="D44" i="5"/>
  <c r="C44" i="5"/>
  <c r="B44" i="5"/>
  <c r="A44" i="5"/>
  <c r="R42" i="5"/>
  <c r="I42" i="5" s="1"/>
  <c r="J42" i="5"/>
  <c r="H42" i="5"/>
  <c r="G42" i="5"/>
  <c r="F42" i="5"/>
  <c r="E42" i="5"/>
  <c r="D42" i="5"/>
  <c r="C42" i="5"/>
  <c r="B42" i="5"/>
  <c r="A42" i="5"/>
  <c r="R40" i="5"/>
  <c r="I40" i="5" s="1"/>
  <c r="J40" i="5"/>
  <c r="H40" i="5"/>
  <c r="G40" i="5"/>
  <c r="F40" i="5"/>
  <c r="E40" i="5"/>
  <c r="D40" i="5"/>
  <c r="C40" i="5"/>
  <c r="B40" i="5"/>
  <c r="A40" i="5"/>
  <c r="J38" i="5"/>
  <c r="H38" i="5"/>
  <c r="G38" i="5"/>
  <c r="F38" i="5"/>
  <c r="E38" i="5"/>
  <c r="D38" i="5"/>
  <c r="C38" i="5"/>
  <c r="B38" i="5"/>
  <c r="A38" i="5"/>
  <c r="J36" i="5"/>
  <c r="H36" i="5"/>
  <c r="G36" i="5"/>
  <c r="F36" i="5"/>
  <c r="E36" i="5"/>
  <c r="D36" i="5"/>
  <c r="C36" i="5"/>
  <c r="B36" i="5"/>
  <c r="A36" i="5"/>
  <c r="R35" i="5"/>
  <c r="J35" i="5"/>
  <c r="I35" i="5"/>
  <c r="H35" i="5"/>
  <c r="G35" i="5"/>
  <c r="F35" i="5"/>
  <c r="E35" i="5"/>
  <c r="D35" i="5"/>
  <c r="C35" i="5"/>
  <c r="B35" i="5"/>
  <c r="A35" i="5"/>
  <c r="R33" i="5"/>
  <c r="J33" i="5" s="1"/>
  <c r="I33" i="5"/>
  <c r="H33" i="5"/>
  <c r="G33" i="5"/>
  <c r="F33" i="5"/>
  <c r="E33" i="5"/>
  <c r="D33" i="5"/>
  <c r="C33" i="5"/>
  <c r="B33" i="5"/>
  <c r="A33" i="5"/>
  <c r="R31" i="5"/>
  <c r="J31" i="5" s="1"/>
  <c r="I31" i="5"/>
  <c r="H31" i="5"/>
  <c r="G31" i="5"/>
  <c r="F31" i="5"/>
  <c r="E31" i="5"/>
  <c r="D31" i="5"/>
  <c r="C31" i="5"/>
  <c r="B31" i="5"/>
  <c r="A31" i="5"/>
  <c r="R29" i="5"/>
  <c r="J29" i="5" s="1"/>
  <c r="I29" i="5"/>
  <c r="H29" i="5"/>
  <c r="G29" i="5"/>
  <c r="F29" i="5"/>
  <c r="E29" i="5"/>
  <c r="D29" i="5"/>
  <c r="C29" i="5"/>
  <c r="B29" i="5"/>
  <c r="A29" i="5"/>
  <c r="R27" i="5"/>
  <c r="J27" i="5" s="1"/>
  <c r="I27" i="5"/>
  <c r="H27" i="5"/>
  <c r="G27" i="5"/>
  <c r="F27" i="5"/>
  <c r="E27" i="5"/>
  <c r="D27" i="5"/>
  <c r="C27" i="5"/>
  <c r="B27" i="5"/>
  <c r="A27" i="5"/>
  <c r="L8" i="5"/>
  <c r="S36" i="5" l="1"/>
  <c r="S31" i="5"/>
  <c r="S29" i="5"/>
  <c r="O70" i="5"/>
  <c r="A70" i="5" s="1"/>
  <c r="A75" i="5" s="1"/>
  <c r="R78" i="5" s="1"/>
  <c r="C73" i="5"/>
  <c r="E73" i="5"/>
  <c r="E75" i="5" s="1"/>
  <c r="R73" i="5"/>
  <c r="S73" i="5" s="1"/>
  <c r="H73" i="5"/>
  <c r="F73" i="5"/>
  <c r="S27" i="5"/>
  <c r="S38" i="5"/>
  <c r="S40" i="5"/>
  <c r="S42" i="5"/>
  <c r="S44" i="5"/>
  <c r="S46" i="5"/>
  <c r="S50" i="5"/>
  <c r="S52" i="5"/>
  <c r="S54" i="5"/>
  <c r="S56" i="5"/>
  <c r="S58" i="5"/>
  <c r="S60" i="5"/>
  <c r="S62" i="5"/>
  <c r="S64" i="5"/>
  <c r="S69" i="5"/>
  <c r="B73" i="5"/>
  <c r="B75" i="5" s="1"/>
  <c r="R79" i="5" s="1"/>
  <c r="S33" i="5"/>
  <c r="G75" i="5"/>
  <c r="S83" i="5" s="1"/>
  <c r="C70" i="5" l="1"/>
  <c r="C75" i="5" s="1"/>
  <c r="H70" i="5"/>
  <c r="H75" i="5" s="1"/>
  <c r="S84" i="5" s="1"/>
  <c r="D70" i="5"/>
  <c r="D75" i="5" s="1"/>
  <c r="F78" i="5" s="1"/>
  <c r="F70" i="5"/>
  <c r="F75" i="5" s="1"/>
  <c r="R70" i="5"/>
  <c r="S70" i="5" s="1"/>
  <c r="J73" i="5"/>
  <c r="J75" i="5" s="1"/>
  <c r="C78" i="5"/>
  <c r="R80" i="5" l="1"/>
  <c r="L80" i="5" s="1"/>
  <c r="I70" i="5"/>
  <c r="I75" i="5" s="1"/>
  <c r="J78" i="5" s="1"/>
  <c r="S81" i="5" s="1"/>
  <c r="R81" i="5" l="1"/>
</calcChain>
</file>

<file path=xl/sharedStrings.xml><?xml version="1.0" encoding="utf-8"?>
<sst xmlns="http://schemas.openxmlformats.org/spreadsheetml/2006/main" count="531" uniqueCount="446">
  <si>
    <t>11.5.</t>
  </si>
  <si>
    <t>Gewährleistungs- und Schadenersatzansprüche sind der Höhe nach mit dem Auftrags-wert exklusive Steuern begrenzt, weitergehende Ansprüche des Kunden, aus welchem Rechtsgrund auch immer, sind ausgeschlossen.</t>
  </si>
  <si>
    <t>11. 6.</t>
  </si>
  <si>
    <t>11.7.</t>
  </si>
  <si>
    <t>11.8.</t>
  </si>
  <si>
    <t>11.9.</t>
  </si>
  <si>
    <t>11.10.</t>
  </si>
  <si>
    <t>Bei Stornierung des Vertrages in einem Zeitraum zwischen acht und zwanzig Tagen vor dem vereinbarten Liefertermin 40 % der Auftragssumme.</t>
  </si>
  <si>
    <t>12. Kündigung</t>
  </si>
  <si>
    <t>12.2.</t>
  </si>
  <si>
    <t>12.3.</t>
  </si>
  <si>
    <t>13. Haftung</t>
  </si>
  <si>
    <t>13.1.</t>
  </si>
  <si>
    <t>13.2.</t>
  </si>
  <si>
    <t>13.3.</t>
  </si>
  <si>
    <t>13.4.</t>
  </si>
  <si>
    <t>13.5.</t>
  </si>
  <si>
    <t>13.6.</t>
  </si>
  <si>
    <t>14. anzuwendendes Recht</t>
  </si>
  <si>
    <t>15. Erfüllungsort / Gerichtsstand / Schlussbestimmungen</t>
  </si>
  <si>
    <t>15.1.</t>
  </si>
  <si>
    <t>15.2.</t>
  </si>
  <si>
    <t>15.3.</t>
  </si>
  <si>
    <t>Der Kunde ist einverstanden, dass sein Name und seine Adresse zum Zweck von Mit-teilungen und Werbung gespeichert werden dürfen.</t>
  </si>
  <si>
    <t>12.1.</t>
  </si>
  <si>
    <t>3.5.</t>
  </si>
  <si>
    <t>Summe ges.1</t>
  </si>
  <si>
    <t xml:space="preserve">Zwsu </t>
  </si>
  <si>
    <t>ALLGEMEINE GESCHÄFTSBEDINGUNGEN</t>
  </si>
  <si>
    <t xml:space="preserve">der in wirtschaftlicher Kooperation stehenden Einzelunternehmen </t>
  </si>
  <si>
    <t>1. Geltung</t>
  </si>
  <si>
    <t>1.1.</t>
  </si>
  <si>
    <t>1.2.</t>
  </si>
  <si>
    <t>1.3.</t>
  </si>
  <si>
    <t>1.4.</t>
  </si>
  <si>
    <t>Sollten einzelne Bestimmungen dieser Allgemeinen Geschäftsbedingungen unwirksam oder undurchführbar sein, so berührt dies die Verbindlichkeit und der unter ihrer Zugrundelegung geschlossenen Verträge nicht. Die unwirksame oder undurchführbare Bestimmung ist durch eine wirksame oder durchführbare, deren Sinn und Zweck am nächsten kommende Bestimmung zu ersetzen.</t>
  </si>
  <si>
    <t>2. Vertragsabschluss</t>
  </si>
  <si>
    <t>2.1.</t>
  </si>
  <si>
    <t>2.2.</t>
  </si>
  <si>
    <t>2.3.</t>
  </si>
  <si>
    <t>3. Leistungsumfang, Auftragsabwicklung</t>
  </si>
  <si>
    <t>3.1.</t>
  </si>
  <si>
    <t>3.2.</t>
  </si>
  <si>
    <t>3.3.</t>
  </si>
  <si>
    <t>3.4.</t>
  </si>
  <si>
    <t>4. Fremdleistungen</t>
  </si>
  <si>
    <t>4.1.</t>
  </si>
  <si>
    <t>4.2.</t>
  </si>
  <si>
    <t>4.3.</t>
  </si>
  <si>
    <t>4.4.</t>
  </si>
  <si>
    <t>5. Lieferung und Lieferfristen</t>
  </si>
  <si>
    <t>5.1.</t>
  </si>
  <si>
    <t>5.2.</t>
  </si>
  <si>
    <t>Geringfügige Lieferfristüberschreitungen hat der Kunde jedenfalls zu tolerieren, ohne dass ihm ein Schadenersatzanspruch oder ein Rücktrittsrecht zustünde.</t>
  </si>
  <si>
    <t>5.3.</t>
  </si>
  <si>
    <t>5.4.</t>
  </si>
  <si>
    <t>5.5.</t>
  </si>
  <si>
    <t>6. Rücktritt vom Vertrag</t>
  </si>
  <si>
    <t>7. Honorar</t>
  </si>
  <si>
    <t>7.1.</t>
  </si>
  <si>
    <t>7.2.</t>
  </si>
  <si>
    <t>7.3.</t>
  </si>
  <si>
    <t>7.4.</t>
  </si>
  <si>
    <t>7.5.</t>
  </si>
  <si>
    <t>7.6.</t>
  </si>
  <si>
    <t>7.7.</t>
  </si>
  <si>
    <t>8. Zahlung</t>
  </si>
  <si>
    <t>8.1.</t>
  </si>
  <si>
    <t>8.2.</t>
  </si>
  <si>
    <t>8.3.</t>
  </si>
  <si>
    <t>8.4.</t>
  </si>
  <si>
    <t>8.5.</t>
  </si>
  <si>
    <t>8.6.</t>
  </si>
  <si>
    <t>8.7.</t>
  </si>
  <si>
    <t>8.8.</t>
  </si>
  <si>
    <t>8.9.</t>
  </si>
  <si>
    <t>8.10.</t>
  </si>
  <si>
    <t>Ein Zurückbehaltungsrecht des Kunden wird ausgeschlossen.</t>
  </si>
  <si>
    <t>9. Präsentationen</t>
  </si>
  <si>
    <t>9.1.</t>
  </si>
  <si>
    <t>9.2.</t>
  </si>
  <si>
    <t>9.3.</t>
  </si>
  <si>
    <t>10.1.</t>
  </si>
  <si>
    <t>10.2.</t>
  </si>
  <si>
    <t>10.3.</t>
  </si>
  <si>
    <t>10.4.</t>
  </si>
  <si>
    <t>11. Gewährleistung und Schadenersatz</t>
  </si>
  <si>
    <t>11.1.</t>
  </si>
  <si>
    <t>11.2.</t>
  </si>
  <si>
    <t>11.3.</t>
  </si>
  <si>
    <t>11.4.</t>
  </si>
  <si>
    <t>UST</t>
  </si>
  <si>
    <t>20 %</t>
  </si>
  <si>
    <t>.</t>
  </si>
  <si>
    <t>Summe brutto</t>
  </si>
  <si>
    <t>Summe netto</t>
  </si>
  <si>
    <t>baum</t>
  </si>
  <si>
    <t>blumen</t>
  </si>
  <si>
    <t xml:space="preserve"> baum</t>
  </si>
  <si>
    <t xml:space="preserve"> blumen</t>
  </si>
  <si>
    <t>-</t>
  </si>
  <si>
    <t>rabatiert</t>
  </si>
  <si>
    <t>netto</t>
  </si>
  <si>
    <t>,</t>
  </si>
  <si>
    <t xml:space="preserve"> 13 %</t>
  </si>
  <si>
    <t>the flowers</t>
  </si>
  <si>
    <t>the plants</t>
  </si>
  <si>
    <t>working time - baumkultur</t>
  </si>
  <si>
    <t>supply -  baumkultur</t>
  </si>
  <si>
    <t>working time - blumenkultur</t>
  </si>
  <si>
    <t xml:space="preserve">There are </t>
  </si>
  <si>
    <t>florists in operation</t>
  </si>
  <si>
    <t xml:space="preserve">total -  blumenkultur </t>
  </si>
  <si>
    <t xml:space="preserve">VAT amount  13% </t>
  </si>
  <si>
    <t>The cost for hotel or catering are not included and will be paid by orderer</t>
  </si>
  <si>
    <t>Deutscher Text</t>
  </si>
  <si>
    <t>englischer Text</t>
  </si>
  <si>
    <t>baumkultur -    Renate Prskawetz</t>
  </si>
  <si>
    <t xml:space="preserve">1120 Wien, Bombekgasse24 - sowie </t>
  </si>
  <si>
    <t xml:space="preserve">blumenkultur - Ing. Michael Hitzler, Florale Dekorationen bzw. eventmapping, </t>
  </si>
  <si>
    <t xml:space="preserve">1120 Wien, Bombekgasse24 </t>
  </si>
  <si>
    <t>Die Unternehmen baumkultur einerseits und blumenkultur bzw. eventmapping anderseits erbringen ihre Leistungen ausschließlich auf der Grundlage der vorliegenden Allgemeinen Geschäftsbedingungen. Diese gelten auch für alle künftigen Geschäfts-beziehungen, selbst wenn nicht ausdrücklich auf sie Bezug genommen wird.</t>
  </si>
  <si>
    <t>Nebenabreden, Vorbehalte, Änderungen oder Ergänzungen dieser Allgemeinen Geschäftsbedingungen bedürfen zu ihrer Gültigkeit der Schriftform; das gilt auch für das Abweichen vom Schriftformerfordernis.</t>
  </si>
  <si>
    <t>Entgegenstehende oder von diesen Allgemeinen Geschäftsbedingungen abweichende Bedingungen des Vertragspartners werden bei Kenntnis nur dann wirksam, wenn sie von baumkultur bzw. blumenkultur oder eventmapping ausdrücklich und schriftlich anerkannt werden.</t>
  </si>
  <si>
    <t>Basis für den Vertragsabschluss ist das jeweilige Angebot von baumkultur bzw. blumenkultur bzw. eventmapping oder aber der Auftrag des Kunden, in dem der Leistungsumfang und die Vergütung festgehalten sind. Alle Vereinbarungen, die zwischen baumkultur bzw. blumenkultur oder eventmapping und dem Kunden zwecks Ausführung des Vertrages getroffen werden, sind schriftlich darzulegen.</t>
  </si>
  <si>
    <t>Die Angebote von baumkultur bzw. blumenkultur oder eventmapping sind freibleibend und unverbindlich, es sei denn, es wurde etwas anderes schriftlich vereinbart.</t>
  </si>
  <si>
    <t>Erteilt der Kunde einen Auftrag, so ist er an diesen zwei Wochen ab dessen Zugang bei baumkultur bzw. blumenkultur oder eventmapping gebunden. Der Vertrag kommt durch die Annahme des Auftrags durch baumkultur bzw. blumenkultur oder eventmapping zustande. Die Annahme hat in Schriftform (zB. durch Auftragsbestätigung per Brief oder Telefax) oder via e -Mail zu erfolgen, es sei denn, dass baumkultur bzw. blumenkultur oder eventmapping zweifelsfrei zu erkennen gibt (zB. durch Tätig-werden aufgrund des Auftrages), dass sie den Auftrag annimmt.</t>
  </si>
  <si>
    <t>Der Umfang der zu erbringenden Leistungen ergibt sich aus dem Auftrag des Kunden bzw. der Leistungsbeschreibung oder den Angaben im Vertrag. Nachträgliche Änderungen des Leistungsinhaltes bedürfen der Schriftform.</t>
  </si>
  <si>
    <t>Alle Leistungen von baumkultur bzw. blumenkultur oder eventmapping (insbesondere alle Vorentwürfe, Skizzen, Reinzeichnungen, CAD-unterstützte Einrichtungspläne usw.) sind vom Kunden zu überprüfen und binnen zwei Tagen freizugeben. Bei nicht rechtzeitiger Freigabe gelten sie als vom Kunden genehmigt.</t>
  </si>
  <si>
    <t>Der Kunde wird baumkultur bzw. blumenkultur oder eventmapping unverzüglich mit allen Informationen und Unterlagen versorgen, die für die Erbringung der Leistung erforderlich sind. Er wird sie von allen Vorgängen informieren, die für die Durchführung des Auftrages von Bedeutung sind, auch wenn diese Umstände erst während der Durchführung des Auftrages bekannt werden. Der Kunde trägt den Aufwand, der da-durch entsteht, dass Arbeiten infolge seiner unrichtigen, unvollständigen oder nachträglich geänderten Angaben von baumkultur bzw. blumenkultur oder eventmapping abgeändert bzw. wiederholt werden müssen oder verzögert werden.</t>
  </si>
  <si>
    <t>Der Kunde ist weiteres verpflichtet, die für die Durchführung des Auftrages zur Verfügung gestellten Unterlagen (Fotos etc.) auf eventuell bestehende Urheber-, Kennzeichen oder sonstige Rechte Dritter zu prüfen. Die damit verbundenen Kosten hat der Kunde zu tragen. baumkultur bzw. blumenkultur oder eventmapping haftet nicht wegen einer Verletzung derartiger Rechte. Wird baumkultur bzw. blumenkultur oder eventmapping wegen einer solchen Rechtsverletzung in Anspruch genommen, so hält der Kunde baumkultur bzw. blumenkultur oder eventmapping schad- und klaglos, er hat ihr sämtliche Nachteile zu ersetzen, die ihr durch die Inanspruchnahme Dritter entstehen.</t>
  </si>
  <si>
    <t>Der Kunde ist in Kenntnis, dass Gegenstand der zu erbringenden Leistungen jedenfalls keine baulichen Änderungen beinhaltet und auch nicht Bereiche des Elektro- oder Installationswesens umfasst und auch keine audio- oder videounterstützte Vorführungen umfasst.</t>
  </si>
  <si>
    <t>baumkultur bzw. blumenkultur oder eventmapping ist nach freiem Ermessen berechtigt, die Leistung selbst auszuführen, sich bei der Erbringung von vertragsgegenständlichen Leistungen Dritter zu bedienen und/oder derartige Leistungen zu substituieren.</t>
  </si>
  <si>
    <t>Die Beauftragung von Besorgungsgehilfen erfolgt, sofern nicht ausdrücklich gegenteiliges vereinbart wurde, im eigenen Namen und wird der damit im Zusammenhang stehende Aufwand an den Kunden weiter verrechnet.</t>
  </si>
  <si>
    <t>baumkultur bzw. blumenkultur oder eventmapping wird Besorgungsgehilfen sorgfältig auswählen und darauf achten, dass diese über die erforderliche fachliche Qualifikation verfügen.</t>
  </si>
  <si>
    <t>Der Kunde ist in Kenntnis, dass für die zur Verfügungstellung jedweder anderer Materialien oder Mittel, ausgenommen von Pflanzen, die Beiziehung von Besorgungsgehilfen von Nöten ist.</t>
  </si>
  <si>
    <t>Sofern nichts anderes schriftlich vereinbart ist, ist Erfüllungsort der Sitz von baumkultur bzw. blumenkultur oder eventmapping</t>
  </si>
  <si>
    <t>Frist- und Terminabsprachen sind schriftlich festzuhalten bzw. zu bestätigen. Die angegebenen Liefertermine sind nur verbindlich, wenn ein Lieferzeitpunkt ausdrücklich schriftlich zugesichert worden ist. Bei nachträglichen Vertragsänderungen und bei Eintritt von Ereignissen, die baumkultur bzw. blumenkultur oder eventmapping nicht zu vertreten sind, sind Lieferfristen und -termine neu zu vereinbaren bzw. automatisch angemessen zu erstrecken.</t>
  </si>
  <si>
    <t>Darüber hinaus gehende Nichteinhaltung der Termine berechtigt den Kunden erst dann zur Geltendmachung der ihm gesetzlich zustehenden Rechte, wenn er baumkultur bzw. blumenkultur oder eventmapping eine angemessene, mindestens aber zwei Tage währende Nachfrist gewährt hat. Diese beginnt mit dem Zugang eines Mahnschreibens an baumkultur bzw. blumenkultur oder eventmapping.</t>
  </si>
  <si>
    <t>Nach fruchtlosem Verstreichen der Nachfrist kann der Kunde vom Vertrag zurück treten. Eine Verpflichtung zur Leistung von Schadenersatz aus dem Titel des Verzugs besteht jedoch nur bei Vorsatz oder grober Fahrlässigkeit von baumkultur bzw. blumenkultur oder eventmapping.</t>
  </si>
  <si>
    <t>Sind bestellte Sorten bzw. Dekorationen nicht mehr lieferbar, wird Ersatz nach Wahl von baumkultur bzw. blumenkultur oder eventmapping in gleichwertigen Sorten/Dekorationen gestellt, sofern dies nicht schriftlich ausdrücklich ausgeschlossen wurde.</t>
  </si>
  <si>
    <t>Unabwendbare oder unvorhersehbare Ereignisse - insbesondere Verzögerungen bei Auftragnehmern von baumkultur bzw. blumenkultur oder eventmapping - entbinden baumkultur bzw. blumenkultur oder eventmapping jedenfalls von der Einhaltung des vereinbarten Liefertermins. Gleiches gilt, wenn der Kunde mit seinen zur Durchführung des Auftrags notwendigen Verpflichtungen (zB. Bereitstellung von Unterlagen und/oder Informationen) im Verzug ist. In diesem Fall wird der vereinbarte Termin zumindest im Ausmaß des Verzugs bzw für die Dauer des unabwendbaren bzw. unvorhersehbaren Ereignisses verschoben und der Vertrag angemessen angepasst. Soweit dies wirtschaftlich nicht vertretbar ist, ist baumkultur bzw. blumenkultur oder eventmapping berechtigt, ganz oder teilweise vom Vertrag zurückzutreten. Dies wird dem Kunden unverzüglich zur Kenntnis gebracht, Schadenersatzansprüche des Kun-den wegen eines solchen Rücktritts sind ausgeschlossen.</t>
  </si>
  <si>
    <t>baumkultur bzw. blumenkultur oder eventmapping ist insbesondere zum Rücktritt vom Vertrag berechtigt, wenn die Ausführung der Leistung aus Gründen, die der Kun-de zu vertreten hat, unmöglich ist oder trotz Setzung einer Nachfrist weiter verzögert wird, und wenn berechtigte Bedenken hinsichtlich der Bonität des Kunden bestehen und dieser auf Begehren von baumkultur bzw. blumenkultur oder eventmapping weder Vorauszahlung noch vor Leistung von baumkultur bzw. blumenkultur oder eventmapping eine taugliche Sicherheit leistet.</t>
  </si>
  <si>
    <t>Wenn nichts anderes vereinbart ist, entsteht der Honoraranspruch baumkultur bzw. blumenkultur oder eventmapping für jede einzelne Leistung, sobald diese er-bracht wurde, dies vorbehaltlich einer zu leistenden Anzahlung.</t>
  </si>
  <si>
    <t>Die Umsatzsteuer in der jeweiligen gesetzlichen Höhe ist in den Anboten von baumkultur bzw. blumenkultur oder eventmapping nicht enthalten, es sei denn, sie ist ausdrücklich gesondert ausgewiesen.</t>
  </si>
  <si>
    <t>baumkultur bzw. blumenkultur oder eventmapping ist an die bei Vertragsabschluss angegebenen Preise nur gebunden, wenn eine kürzere Leistungs- und Lieferfrist als vier Wochen vereinbart wurde. Gleiches gilt, wenn sich die Lieferung aus Gründen, die baumkultur bzw. blumenkultur oder eventmapping nicht zu verantworten hat, o-der an denen sie kein grobes Verschulden trifft, um mehr als vier Wochen, berechnet vom ursprünglich vereinbarten Liefertermin, verzögert. In diesen Fällen ist baumkultur bzw. blumenkultur oder eventmapping berechtigt, eine angemessene Er-höhung der vereinbarten Preise (gestiegene Einkaufpreise, Löhne usw.) zu verlangen. Hiervon wird der Kunde schriftlich benachrichtigt.</t>
  </si>
  <si>
    <t>baumkultur bzw. blumenkultur oder eventmapping ist berechtigt, zur Deckung ihres Aufwandes Vorschüsse zu verlangen.</t>
  </si>
  <si>
    <t>Alle Leistungen, die nicht ausdrücklich durch das vereinbarte Honorar abgegolten sind, werden gesondert entlohnt. Dies gilt insbesondere für alle Nebenleistungen von baumkultur bzw. blumenkultur oder eventmapping. Alle baumkultur bzw. blumenkultur oder eventmapping erwachsenden Barauslagen, die über den normalen Geschäftsbetrieb hinausgehen (zB. Botendienste, Versandkosten, Reisen etc.) sind vom Kunden zu ersetzen.</t>
  </si>
  <si>
    <t>Kostenvoranschläge von baumkultur bzw. blumenkultur oder eventmapping sind grundsätzlich unverbindlich und entgeltlich. Wenn abzusehen ist, dass die tatsächlichen Kosten die von baumkultur bzw. blumenkultur oder eventmapping schriftlich veranschlagten Kosten um mehr als 20 % übersteigen, wird baumkultur bzw. blumenkultur oder eventmapping den Kunden auf die höheren Kosten hinweisen. Kostenüberschreitungen gelten als vom Kunden genehmigt, wenn der Kunde nicht binnen drei Tagen nach diesem Hinweis schriftlich widerspricht und gleichzeitig kostengünstigere Alternativen bekanntgibt. Bei unvermeidlichen Kostenüberschreitungen von bis zu 20 % der veranschlagten Kosten können diese Kosten ohne weiteres in Rechnung gestellt werden.</t>
  </si>
  <si>
    <t>Für alle Arbeiten von baumkultur bzw. blumenkultur oder eventmapping, die aus welchem Grund auch immer vom Kunden nicht zur Ausführung gebracht werden, gebührt eine angemessene Vergütung. Mit der Bezahlung dieser Vergütung erwirbt der Kunde an diesen Arbeiten keinerlei Rechte; nicht ausgeführte Konzepte, Entwürfe und sonstige Unterlagen sind vielmehr unverzüglich kostenfrei an baumkultur bzw. blumenkultur oder eventmapping zurückzustellen.</t>
  </si>
  <si>
    <t>Bei Auftragserteilung ist eine Anzahlung in Höhe von 30 % des vereinbarten Preises zu leisten, der Rest ist bei Lieferung fällig, es sei denn, es wurde etwas anderes schriftlich ausdrücklich vereinbart.</t>
  </si>
  <si>
    <t>Die Rechnungen von baumkultur bzw. blumenkultur oder eventmapping werden netto Kassa ohne jeden Abzug fällig, es sei denn, es wurde der Abzug von Skonto oder der-gleichen ausdrücklich schriftlich vereinbart.</t>
  </si>
  <si>
    <t>Schecks, Wechsel oder andere unbare Zahlungsmittel werden von baumkultur bzw. blumenkultur oder eventmapping nur erfüllungshalber angenommen.</t>
  </si>
  <si>
    <t>Bei verspäteter Zahlung gelten Verzugszinsen in Höhe von derzeit 12 % p.a. als vereinbart.</t>
  </si>
  <si>
    <t>Gelieferte Waren bleiben bis zur vollständigen Bezahlung im Eigentum von baumkultur bzw. blumenkultur oder eventmapping</t>
  </si>
  <si>
    <t>Der Kunde verpflichtet sich, alle mit der Eintreibung der Forderung verbundenen Kosten und Aufwände, insbesondere Inkassospesen oder sonstige für eine zweckentsprechende Rechtsverfolgung notwendige Kosten, zu tragen.</t>
  </si>
  <si>
    <t>Im Falle des Zahlungsverzuges des Kunden kann baumkultur bzw. blumenkultur oder eventmapping sämtliche im Rahmen anderer mit dem Kunden abgeschlossenen Verträge, erbrachten Leistungen und Teilleistungen sofort fällig stellen.</t>
  </si>
  <si>
    <t>Allfällig vereinbarte Preisnachlässe, Rabatte, Skonti usw. werden nur ausdrücklich und schriftlich und nur für den Fall der fristgerechten Bezahlung gewährt; in Konkursfällen oder Ausgleichsverfahren entfällt jeder Tarifnachlass.</t>
  </si>
  <si>
    <t>Der Kunde ist nicht berechtigt, eigene Forderungen gegen Forderungen von baumkultur bzw. blumenkultur oder eventmapping aufzurechnen, außer die Forderung des Kunden wurde von baumkultur bzw. blumenkultur oder eventmapping schriftlich anerkannt oder gerichtlich festgestellt.</t>
  </si>
  <si>
    <t>Für die Teilnahme an Präsentationen baumkultur bzw. blumenkultur oder eventmapping ein angemessenes Honorar zu, das mangels Vereinbarung zumindest den gesamten Personal- und Sachaufwand von baumkultur bzw. blumenkultur oder eventmapping für die Präsentation sowie die Kosten sämtlicher Fremdleistungen deckt.</t>
  </si>
  <si>
    <t>Erhält baumkultur bzw. blumenkultur oder eventmapping nach der Präsentation keinen Auftrag, so bleiben alle Leistungen von baumkultur bzw. blumenkultur oder eventmapping, insbesondere die Präsentationsunterlagen und deren Inhalt im Eigentum von baumkultur bzw. blumenkultur oder eventmapping. Der Kunde ist nicht berechtigt, diese - in welcher Form auch immer - weiter zu nutzen. Die Unterlagen sind vielmehr unverzüglich kostenfrei an baumkultur bzw. blumenkultur oder eventmapping zurückzustellen. Die Weitergabe von Präsentationsunterlagen an Dritte sowie deren Veröffentlichung, Vervielfältigung, Verarbeitung oder sonstige Verwertung ohne ausdrückliche schriftliche Zustimmung von baumkultur bzw. blumenkultur oder eventmapping ist nicht zulässig.</t>
  </si>
  <si>
    <t>Ebenso ist dem Kunden die weitere Verwendung der im Zuge der Präsentationen ein-gebrachten Ideen und Konzepte untersagt, und zwar unabhängig davon, ob die Ideen und Konzepte urheberrechtlichen Schutz erlangen. Mit der Zahlung des Präsentations-honorars erwirbt der Kunde keinerlei Verwertungs- und Nutzungsrechte an den präsentierten Leistungen.</t>
  </si>
  <si>
    <t>10. Eigentums- bzw. Nutzungsrecht</t>
  </si>
  <si>
    <t>Alle Leistungen von baumkultur, einschließlich jener aus Präsentationen (zB. Anregungen, Ideen, Skizzen, Vorentwürfe, Konzepte, Fotos usw.), auch einzelne Teile dar-aus, verbleiben ebenso wie die einzelnen Werkstücke bzw. Waren einschließlich Miet- und Leihpflanzen sowie Gefäße im Eigentum von baumkultur bzw.. Der Kunde erwirbt lediglich für die im Vertrag festgehaltene Dauer das zeitliche Nutzungsrecht. Insbesondere die Werkstücke bzw. Waren sind bei Beendigung des Vertragsverhältnisses an baumkultur. Der Kunde erwirbt durch Zahlung des Honorars nur das Recht der Nutzung zum vereinbarten Zweck und im vereinbarten Nutzungsumfang. Der Erwerb dieses Nutzungsrechtes setzt in jedem Fall die vollständige Bezahlung der von baumkultur dafür in Rechnung gestellten Honorare voraus. Entgeltliche oder unentgeltliche Aushändigung an Dritte ist untersagt. Änderungen von Leistungen der baumkultur bzw. insbesondere deren Weiterentwicklung durch den Kunden oder durch für diesen tätig werdende Dritte, sind nur mit ausdrücklicher Zustimmung der baumkultur zulässig.</t>
  </si>
  <si>
    <t>Dasselbe gilt für die von blumenkultur oder eventmapping zur Verfügung gestellten Einrichtungs- sowie Ausstattungsgegenstände aller Art, wie zB. Tische, Sesseln, Bar und Dekorationen samt Gefäßen etc. Diese Gegenstände verbleiben im Eigentum von blumenkultur oder eventmapping bzw., wenn diese von Dritten bereitgestellt wurden, in deren Eigentum. blumenkultur oder eventmapping übernimmt für von Dritten bereitgestellte Ausstattungsgegenstände hinsichtlich deren Beschaffenheit oder Eigenschaft keine wie immer geartete Haftung. Entfernte oder beschädigte Einrichtungs- und Ausstattungsgegenstände in Entsprechung dieses Vertragspunktes werden dem Kunden in Rechnung gestellt und zwar zum Neuwert.</t>
  </si>
  <si>
    <t>Die von blumenkultur oder eventmapping gelieferte Pflanzenware bleibt bis zur voll-ständigen Erfüllung aller bestehenden Forderungen aus der Geschäftsverbindung im Eigentum von blumenkultur oder eventmapping.</t>
  </si>
  <si>
    <t>Bei einem vertragswidrigen Verhalten des Kunden, insbesondere bei Zahlungsverzug, ist baumkultur bzw. blumenkultur oder eventmapping berechtigt, aber nicht verpflichtet, die gelieferten Werke zurückzunehmen. Der Kunde ermächtigt Mitarbeiter von baumkultur bzw. blumenkultur oder eventmapping bereits jetzt, die entsprechende Örtlichkeit bzw. Agentur zu betreten, in denen sich möglicherweise Vorbehaltsware befindet.</t>
  </si>
  <si>
    <t>Der Kunde hat allfällige Reklamationen unverzüglich, jedenfalls jedoch innerhalb von zwei Tagen nach Leistung, schriftlich geltend zu machen und zu begründen. Im Falle berechtigter und rechtzeitiger Reklamation steht dem Kunden das Recht auf Verbesse-rung oder Austausch der Leistung durch baumkultur bzw. blumenkultur oder eventmapping zu.</t>
  </si>
  <si>
    <t>Bei gerechtfertigter Mängelrüge werden die Mängel innerhalb angemessener Frist behoben, wobei der Kunde baumkultur bzw. blumenkultur oder eventmapping alle zur Untersuchung und Mängelbehebung erforderlichen Maßnahmen ermöglicht. baumkultur bzw. blumenkultur oder eventmapping ist berechtigt, die Verbesserung der Leistung zu verweigern, wenn diese unmöglich oder für baumkultur bzw. blumenkultur oder eventmapping mit einem unverhältnismäßig hohen Aufwand verbunden ist.</t>
  </si>
  <si>
    <t>Die Beweislastumkehr gemäß § 924 ABGB zu Lasten baumkultur bzw. blumenkultur oder eventmapping ist ausgeschlossen. Das Vorliegen des Mangels im Übergabezeitpunkt, der Zeitpunkt der Feststellung des Mangels und die Rechtzeitigkeit der Mängelrüge sind vom Kunden zu beweisen. Verdeckte Mängel sind unverzüglich nach deren Entdeckung zu rügen. Wird eine Mängelrüge nicht oder nicht rechtzeitig erhoben, so gilt die Ware als genehmigt.</t>
  </si>
  <si>
    <t>Schadenersatzansprüche des Kunden, insbesondere wegen Verzugs, Unmöglichkeit der Leistung, positiver Forderungsverletzung, Verschuldens bei Vertragsabschluss, mangelhafter oder unvollständiger Leistung, Mängelfolgeschäden oder wegen unerlaubter Handlungen sind ausgeschlossen, soweit sie nicht auf Vorsatz oder grober Fahrlässigkeit von baumkultur bzw. blumenkultur oder eventmapping beruhen.</t>
  </si>
  <si>
    <t>Mit Übernahme des Werkes bestätigt der Kunde, dass ihm alle Pflegemaßnahmen bekannt sind, bzw. dass er darüber von baumkultur bzw. blumenkultur oder eventmapping informiert worden ist. Eine Gewähr für das Gedeihen der Ware wird nicht geleistet und übernimmt der Kunde mit Übernahme des Werkes auch die Bezug habenden Pflegemaßnahmen.</t>
  </si>
  <si>
    <t>baumkultur bzw. blumenkultur oder eventmapping übernimmt insbesondere keine Gewähr für Schäden, die durch natürliches Absterben, fehlerhafte oder nachlässige Behandlung, ungeeignete Transportmittel, chemische oder thermische Einflüsse oder höhere Gewalt verursacht worden sind.</t>
  </si>
  <si>
    <t>Soweit gemäß den vorstehenden Bestimmungen die Haftung ausgeschlossen oder beschränkt ist, gilt dies auch für alle Ansprüche wegen Verschuldens bei Vertragsabschluss und Verletzung von Nebenpflichten sowie auch für die persönliche Haftung der Mitarbeiter oder Erfüllungsgehilfen.</t>
  </si>
  <si>
    <t>Kommt der Kunde in Annahmeverzug oder verletzt er seine sonstigen Mitwirkungs-pflichten, ist baumkultur bzw. blumenkultur oder eventmapping berechtigt, den entstandenen Schaden einschließlich etwaiger Mehraufwendungen zu verlangen - dazu gehören auch die Beschädigung oder der Verlust von Mietpflanzen, Accessoires oder anderen Dekorationsteilen, die gegen Entgelt oder unentgeltlich zur Verfügung gestellt wurden - und die Ware anderweitig zu verwerten. Diesfalls gilt überdies eine Konventionalstrafe in Höhe von 20 % des Rechnungsbetrages als vereinbart.</t>
  </si>
  <si>
    <t>Sollte der Kunde einen erteilten Auftrag ganz oder teilweise stornieren, ist baumkultur bzw. blumenkultur oder eventmapping jedenfalls berechtigt nachstehende Pönale bzw. Verdienstentgang in Rechnung zu stellen:</t>
  </si>
  <si>
    <t>Bei Stornierung von mehr als zwanzig Tagen vor dem Liefertermin 20 % der Auftragssumme.</t>
  </si>
  <si>
    <t>Bei Stornierung innerhalb eines Zeitraumes von weniger als acht Tagen vor dem vereinbarten Liefertermin 100 % der Auftragssumme.</t>
  </si>
  <si>
    <t>Der Auftraggeber bzw. Kunde ist berechtigt, das Vertragsverhältnis mit baumkultur bzw. blumenkultur oder eventmapping jederzeit zu kündigen. Die vorzeitige Aufhebung des Vertragsverhältnisses verpflichtet den Auftraggeber bzw. Kunden jedoch zur Zahlung der in Punkt 11.10 angeführten Beträge.</t>
  </si>
  <si>
    <t>Das Recht zur Kündigung steht baumkultur bzw. blumenkultur oder eventmapping insbesondere dann zu, wenn die Anzahlung oder eine fällige verrechnete Leistung trotz Mahnung durch den Auftraggeber fristgerecht bezahlt wird bzw. wenn trotz Auf-forderung Leistungen im Rahmen der vertraglichen Abrede nicht auf das Konto von baumkultur bzw. blumenkultur oder eventmapping einbezahlt werden.</t>
  </si>
  <si>
    <t>Die Vertragsparteien vereinbaren ausdrücklich, dass eine Kürzung des Honorars von baumkultur bzw. blumenkultur oder eventmapping aufgrund ersparter Aufwendungen (zB. durch vorzeitige Beendigung des Vertragsverhältnisses) ausgeschlossen ist.</t>
  </si>
  <si>
    <t>Die Haftung von baumkultur bzw. blumenkultur oder eventmapping richtet sich aus-schließlich nach den schriftlichen Vereinbarungen der Parteien. Alle hierin nicht ausdrücklich zugestandenen Ansprüche - auch Schadenersatzansprüche, aus welchem Recht auch immer - sind ausgeschlossen, es sei denn, sie beruhen auf einer vorsätzlichen oder grob fahrlässigen Vertragsverletzung durch baumkultur bzw. blumenkultur oder eventmapping. Das Vorliegen von grober Fahrlässigkeit hat der Geschädigte zu beweisen.</t>
  </si>
  <si>
    <t>Darüber hinaus vereinbaren die Vertragsparteien, dass ein Schadenersatzanspruch des Auftraggebers gegen baumkultur bzw. blumenkultur oder eventmapping der Höhe nach, aus welchem Rechtsgrund auch immer, auf das vereinbarte Honorar beschränkt ist.</t>
  </si>
  <si>
    <t>baumkultur bzw. blumenkultur oder eventmapping haftet nicht für Schäden, die nicht am Liefergegenstand selbst entstanden sind, insbesondere nicht für sonstige Vermögensschäden oder entgangenen Gewinn. Keinesfalls trifft baumkultur bzw. blumenkultur oder eventmapping eine Haftung für bauliche Gegebenheiten beim Kun-den, wie zB. das Vorhandensein von Fluchtwegen oder Installationen aufgrund von Brandschutzvorschriften. Auch sämtliche für die Veranstaltung erforderlichen Genehmigungen sind vom Kunden einzuholen. baumkultur bzw. blumenkultur oder eventmapping übernimmt sohin lediglich die (dekorative) Gestaltung der sämtlichen behördlichen Vorschriften entsprechenden Räumlichkeiten. Demgemäß haftet baumkultur bzw. blumenkultur oder eventmapping für die Einhaltung von Brandschutzvorschriften oder anderer dem Kunden, von welcher Behörde auch immer, auf-erlegten Vorschriften.</t>
  </si>
  <si>
    <t>Sofern nichts Gegenteiliges vereinbart wurde, sind die Kosten des Transportes im vereinbarten Werklohn enthalten und trägt das Transportrisiko, sofern nichts Gegen-teiliges vereinbart wurde, der Auftragnehmer.</t>
  </si>
  <si>
    <t>Da beschädigte oder entfernte Gegenstände, Pflanzen und Accessoires vom Kunden zu ersetzen sind, tritt baumkultur bzw. blumenkultur oder eventmapping mit Ausgleich des entstandenen Schadens die Ersatzansprüche an den Auftraggeber ab, der sodann berechtigt ist, Regress im eigenen Namen beim Verursacher zu nehmen.</t>
  </si>
  <si>
    <t>baumkultur bzw. blumenkultur oder eventmapping unterstellt, dass der Auftraggeber für die Veranstaltung eine ausreichende Veranstalter-Haftpflichtversicherung ab-schließt, es sei denn, es wurde ausdrücklich Gegenteiliges vereinbart.</t>
  </si>
  <si>
    <t>Auf die Rechtsbeziehungen zwischen dem Kunden und baumkultur bzw. blumenkultur oder eventmapping ist ausschließlich österreichisches Recht unter Ausschluss der internationalen Verweisungsnormen anzuwenden. Die Bestimmungen des UN-Kaufrechtes finden keine Anwendung.</t>
  </si>
  <si>
    <t>Als Gerichtsstand für alle sich unmittelbar zwischen baumkultur bzw. blumenkultur oder eventmapping und dem Kunden ergebenden Streitigkeiten wird das für baumkultur bzw. blumenkultur oder eventmapping örtlich und sachlich zuständige österreichische Gericht vereinbart.</t>
  </si>
  <si>
    <t>Diese Version der Allgemeinen Geschäftsbedingungen setzt automatisch alle bisherigen außer Kraft.</t>
  </si>
  <si>
    <t>16. Datenschutz</t>
  </si>
  <si>
    <t>16.1. Verantwortlicher</t>
  </si>
  <si>
    <t>Verantwortlich für die Erhebung, Verarbeitung und Nutzung Ihrer personenbezogenen Daten im Sinne von Art. 4 Nr. 7 DSGVO sind bei der blumenkultur und für eventmapping, (1120 Wien, Bombekgasse 24) Ing. Michael Hitzler( office@blumenkultur.at, office @eventmapping.at, Tel:01 80388 18) sowie seine MitarbeiterInnen. Verantwortlich für die Erhebung, Verarbeitung und Nutzung Ihrer personenbezogenen Daten im Sinne von Art. 4 Nr. 7 DSGVO sind bei der baumkultur, (1120 Wien, Bombekgasse 24) Renate Prskawetz ( office@baumkultur.at, Tel:01 80360 47) sowie ihre MitarbeiterInnen. Sofern Sie der Erhebung, Verarbeitung oder Nutzung Ihrer Daten durch uns nach Maßgabe dieser Datenschutzbestimmungen insgesamt oder für einzelne Maßnahmen widersprechen wollen, können Sie Ihren Widerspruch an den Verantwortlichen richten. Sie können diese Datenschutzerklärung jederzeit speichern und ausdrucken.</t>
  </si>
  <si>
    <t>16.2 Allgemeine Zwecke der Verarbeitung</t>
  </si>
  <si>
    <t>Wir verwenden personenbezogene Daten zum Zweck des Betriebes als Serviceunternehmen in der Eventbranche. Dahingehend werden Kontaktdaten bei Anfragen sowie weiterführende Daten für Verträge und Rechnungen zum Zwecke der ordnungsgemäßen Auftragsdurchführung gespeichert.</t>
  </si>
  <si>
    <t>16.3 Welche Daten wir verwenden und warum</t>
  </si>
  <si>
    <t>16.3.1. Daten zur Erfüllung unserer vertraglichen Pflichten</t>
  </si>
  <si>
    <t>Wir verarbeiten personenbezogene Daten, die wir zur Erfüllung unserer vertraglichen Pflichten benötigen, etwa Name, Adresse, E-Mail-Adresse, bestellte Produkte, Vertrags-, Rechnungs- und Zahlungsdaten. Die Erhebung dieser Daten ist für den Vertragsschluss erforderlich. Die Löschung der Daten erfolgt nach Ablauf der Gewährleistungsfristen und gesetzlicher Aufbewahrungsfristen. Die Rechtgrundlage für die Verarbeitung dieser Daten ist Art. 6 Abs. 1 S. 1 b) DSGVO, denn diese Daten werden benötigt, damit wir unsere vertraglichen Pflichten Ihnen gegenüber erfüllen können.</t>
  </si>
  <si>
    <t>16.3.2. Newsletter</t>
  </si>
  <si>
    <t>Zur Anmeldung für den Newsletter werden die im Anmeldeprozess abgefragten Daten benötigt. Die Anmeldung zum Newsletter wird protokolliert. Nach der Anmeldung erhalten sie auf die angegebene Emailadresse eine Nachricht, in der Sie um die Bestätigung der Anmeldung gebeten werden („Double Opt-in“). Das ist notwendig, damit sich nicht Dritte mit ihrer Emailadresse anmelden können. Sie können jederzeit Ihre Einwilligung zum Empfang des Newsletters widerrufen und somit den Newsletter abbestellen.  Wir speichern die Anmeldedaten solange diese für den Versand des Newsletters benötigt werden. Die Protokollierung der Anmeldung und die Versandadresse speichern wir, solange ein Interesse am Nachweis der ursprünglich gegebenen Einwilligung bestand, in der Regel sind das die Verjährungsfristen für zivilrechtliche Ansprüche, mithin maximal drei Jahre. Rechtsgrundlage für den Versand des Newsletters ist Ihre Einwilligung gem. Art. 6 Abs. 1 S. 1 a) iVm Art. 7 DSGVO iVm § 7 Abs. 2 Nr. 3 UWG. Rechtsgrundlage für die Protokollierung der Anmeldung ist unser berechtigtes Interesse am Nachweis, dass der Versand mit Ihrer Einwilligung vorgenommen wurde. Sie können die Anmeldung jederzeit rückgängig machen, ohne dass hierfür andere als die Übermittlungskosten nach den Basistarifen entstehen. Eine Mitteilung in Textform an unsere genannten Kontaktdaten (z.B. E-Mail, Fax, Brief) reicht hierfür aus. Selbstverständlich finden Sie auch in jedem Newsletter einen Abmelde-Link.</t>
  </si>
  <si>
    <t>16.3.3. E-Mail Kontakt</t>
  </si>
  <si>
    <t>Wenn Sie mit uns in Kontakt treten (z. B. per Kontaktformular oder E-Mail), verarbeiten wir Ihre Angaben zur Bearbeitung der Anfrage sowie für den Fall, dass Anschlussfragen entstehen. Erfolgt die Datenverarbeitung zur Durchführung vorvertraglicher Maßnahmen, die auf Ihre Anfrage hin erfolgen, bzw., wenn Sie bereits unser Kunde sind, zur Durchführung des Vertrages, ist Rechtsgrundlage für diese Datenverarbeitung Art. 6 Abs. 1 S. 1 b) DSGVO. Weitere personenbezogene Daten verarbeiten wir nur, wenn Sie dazu einwilligen (Art. 6 Abs. 1 S. 1 a) DSGVO) oder wir ein berechtigtes Interesse an der Verarbeitung Ihrer Daten haben (Art. 6 Abs. 1 S. 1 f) DSGVO). Ein berechtigtes Interesse liegt z. B. darin, auf Ihre E-Mail zu antworten.</t>
  </si>
  <si>
    <t>16.4. Speicherdauer</t>
  </si>
  <si>
    <t>Sofern nicht spezifisch angegeben speichern wir personenbezogene Daten nur so lange, wie dies zur Erfüllung der verfolgten Zwecke notwendig ist. In einigen Fällen sieht der Gesetzgeber die Aufbewahrung von personenbezogenen Daten vor, etwa im Steuer- oder Handelsrecht. In diesen Fällen werden die Daten von uns lediglich für diese gesetzlichen Zwecke weiter gespeichert, aber nicht anderweitig verarbeitet und nach Ablauf der gesetzlichen Aufbewahrungsfrist gelöscht.</t>
  </si>
  <si>
    <t>16.5. Ihre Rechte als von der Datenverarbeitung Betroffener</t>
  </si>
  <si>
    <t>Nach den anwendbaren Gesetzen haben Sie verschiedene Rechte bezüglich Ihrer personenbezogenen Daten. Möchten Sie diese Rechte geltend machen, so richten Sie Ihre Anfrage bitte per E-Mail oder per Post unter eindeutiger Identifizierung Ihrer Person an die in Ziffer 1 genannte Adresse. Nachfolgend finden Sie eine Übersicht über Ihre Rechte.</t>
  </si>
  <si>
    <t>16.5.1. Recht auf Bestätigung und Auskunft</t>
  </si>
  <si>
    <t>Sie haben das Recht auf eine übersichtliche Auskunft über die Verarbeitung Ihrer personenbezogenen Daten. Im Einzelnen: Sie haben jederzeit das Recht, von uns eine Bestätigung darüber zu erhalten, ob Sie betreffende personenbezogene Daten verarbeitet werden. Ist dies der Fall, so haben Sie das Recht, von uns eine unentgeltliche Auskunft über die zu Ihnen gespeicherten personenbezogenen Daten nebst einer Kopie dieser Daten zu verlangen. Des Weiteren besteht ein Recht auf folgende Informationen:</t>
  </si>
  <si>
    <t>1.</t>
  </si>
  <si>
    <t>die Verarbeitungszwecke;</t>
  </si>
  <si>
    <t>2.</t>
  </si>
  <si>
    <t>die Kategorien personenbezogener Daten, die verarbeitet werden;</t>
  </si>
  <si>
    <t>3.</t>
  </si>
  <si>
    <t>die Empfänger oder Kategorien von Empfängern, gegenüber denen die personenbezogenen Daten       offengelegt worden sind oder noch offengelegt werden, insbesondere bei Empfängern in Drittländern oder bei internationalen Organisationen;</t>
  </si>
  <si>
    <t>4.</t>
  </si>
  <si>
    <t>falls möglich, die geplante Dauer, für die die personenbezogenen Daten gespeichert werden, oder, falls dies nicht möglich ist, die Kriterien für die Festlegung dieser Dauer;</t>
  </si>
  <si>
    <t>5.</t>
  </si>
  <si>
    <t>das Bestehen eines Rechts auf Berichtigung oder Löschung der Sie betreffenden personenbezogenen Daten oder auf Einschränkung der Verarbeitung durch den Verantwortlichen oder eines Widerspruchsrechts gegen diese Verarbeitung;</t>
  </si>
  <si>
    <t>6.</t>
  </si>
  <si>
    <t>das Bestehen eines Beschwerderechts bei einer Aufsichtsbehörde;</t>
  </si>
  <si>
    <t>7.</t>
  </si>
  <si>
    <t>wenn die personenbezogenen Daten nicht bei Ihnen erhoben werden, alle verfügbaren Informationen über die Herkunft der Daten; Werden personenbezogene Daten an ein Drittland oder an eine internationale Organisation übermittelt, so haben Sie das Recht, über die geeigneten Garantien gemäß Art. 46 DSGVO im Zusammenhang mit der Übermittlung unterrichtet zu werden.</t>
  </si>
  <si>
    <t>16.5.2. Recht auf Berichtigung</t>
  </si>
  <si>
    <t>Sie haben das Recht, von uns die Berichtigung und ggf. auch Vervollständigung Sie betreffender personenbezogener Daten zu verlangen. Im Einzelnen: Sie haben das Recht, von uns unverzüglich die Berichtigung Sie betreffender unrichtiger personenbezogener Daten zu verlangen. Unter Berücksichtigung der Zwecke der Verarbeitung haben Sie das Recht, die Vervollständigung unvollständiger personenbezogener Daten – auch mittels einer ergänzenden Erklärung – zu verlangen.</t>
  </si>
  <si>
    <t>16.5.3. Recht auf Löschung („Recht auf Vergessen werden“)</t>
  </si>
  <si>
    <t>In einer Reihe von Fällen sind wir verpflichtet, Sie betreffende personenbezogene Daten zu löschen. Im Einzelnen: Sie haben gemäß Art. 17 Abs. 1 DSGVO das Recht, von uns zu verlangen, dass Sie betreffende personenbezogene Daten unverzüglich gelöscht werden, und wir sind verpflichtet, personenbezogene Daten unverzüglich zu löschen, sofern einer der folgenden Gründe zutrifft:</t>
  </si>
  <si>
    <t>Die personenbezogenen Daten sind für die Zwecke, für die sie erhoben oder auf sonstige Weise verarbeitet wurden, nicht mehr notwendig.</t>
  </si>
  <si>
    <t>Sie widerrufen Ihre Einwilligung, auf die sich die Verarbeitung gemäß Art. 6 Abs. 1 S. 1 a) DSGVO oder Art. 9 Abs. 2 a) DSGVO stützte, und es fehlt an einer anderweitigen Rechtsgrundlage für die Verarbeitung.</t>
  </si>
  <si>
    <t>Sie legen gemäß Art. 21 Abs. 1 DSGVO Widerspruch gegen die Verarbeitung ein und es liegen keine vorrangigen berechtigten Gründe für die Verarbeitung vor, oder Sie legen gemäß Art. 21 Abs. 2 DSGVO Widerspruch gegen die Verarbeitung ein.</t>
  </si>
  <si>
    <t>Die personenbezogenen Daten wurden unrechtmäßig verarbeitet.</t>
  </si>
  <si>
    <t>Die Löschung der personenbezogenen Daten ist zur Erfüllung einer rechtlichen Verpflichtung nach dem Unionsrecht oder dem Recht der Mitgliedstaaten erforderlich, dem wir unterliegen.</t>
  </si>
  <si>
    <t>Die personenbezogenen Daten wurden in Bezug auf angebotene Dienste der Informationsgesellschaft gemäß Art. 8 Abs. 1 DSGVO erhoben.</t>
  </si>
  <si>
    <t>Haben wir die personenbezogenen Daten öffentlich gemacht und sind wir gemäß Art. 17 Abs. 1 DSGVO zu deren Löschung verpflichtet, so treffen wir unter Berücksichtigung der verfügbaren Technologie und der Implementierungskosten angemessene Maßnahmen, auch technischer Art, um für die Datenverarbeitung Verantwortliche, die die personenbezogenen Daten verarbeiten, darüber zu informieren, dass Sie von ihnen die Löschung aller Links zu diesen personenbezogenen Daten oder von Kopien oder Replikationen dieser personenbezogenen Daten verlangt haben.</t>
  </si>
  <si>
    <t>16.5.4. Recht auf Einschränkung der Verarbeitung</t>
  </si>
  <si>
    <t>In einer Reihe von Fällen sind Sie berechtigt, von uns eine Einschränkung der Verarbeitung Ihrer personenbezogenen Daten zu verlangen. Im Einzelnen: Sie haben das Recht, von uns die Einschränkung der Verarbeitung zu verlangen, wenn eine der folgenden Voraussetzungen gegeben ist:</t>
  </si>
  <si>
    <t>die Richtigkeit der personenbezogenen Daten wird von Ihnen bestritten, und zwar für eine Dauer, die es uns ermöglicht, die Richtigkeit der personenbezogenen Daten zu überprüfen,</t>
  </si>
  <si>
    <t>die Verarbeitung unrechtmäßig ist und Sie die Löschung der personenbezogenen Daten ablehnten und stattdessen die Einschränkung der Nutzung der personenbezogenen Daten verlangt haben;</t>
  </si>
  <si>
    <t>wir die personenbezogenen Daten für die Zwecke der Verarbeitung nicht länger benötigen, Sie die Daten jedoch zur Geltendmachung, Ausübung oder Verteidigung von Rechtsansprüchen benötigen, oder</t>
  </si>
  <si>
    <t>Sie Widerspruch gegen die Verarbeitung gemäß Art. 21 Abs. 1 DSGVO eingelegt haben, solange noch nicht feststeht, ob die berechtigten Gründe unseres Unternehmens gegenüber den Ihren überwiegen.</t>
  </si>
  <si>
    <t>16.5.5 Widerspruchsrecht</t>
  </si>
  <si>
    <t>Sie haben das Recht, aus einer rechtmäßigen Verarbeitung Ihrer personenbezogenen Daten durch uns zu widersprechen, wenn sich dies aus Ihrer besonderen Situation begründet und unsere Interessen an der Verarbeitung nicht überwiegen.</t>
  </si>
  <si>
    <t>Im Einzelnen:</t>
  </si>
  <si>
    <t>Sie haben das Recht, aus Gründen, die sich aus Ihrer besonderen Situation ergeben, jederzeit gegen die Verarbeitung Sie betreffender personenbezogener Daten, die aufgrund von Art. 6 Abs. 1 S. 1 e) oder f) DSGVO erfolgt, Widerspruch einzulegen; dies gilt auch für ein auf diese Bestimmungen gestütztes Profiling. Wir verarbeiten die personenbezogenen Daten nicht mehr, es sei denn, wir können zwingende schutzwürdige Gründe für die Verarbeitung nachweisen, die Ihre Interessen, Rechte und Freiheiten überwiegen, oder die Verarbeitung dient der Geltendmachung, Ausübung oder Verteidigung von Rechtsansprüchen.</t>
  </si>
  <si>
    <t>Werden personenbezogene Daten von uns verarbeitet, um Direktwerbung zu betreiben, so haben Sie das Recht, jederzeit Widerspruch gegen die Verarbeitung Sie betreffender personenbezogener Daten zum Zwecke derartiger Werbung einzulegen; dies gilt auch für das Profiling, soweit es mit solcher Direktwerbung in Verbindung steht.</t>
  </si>
  <si>
    <t>Sie haben das Recht, aus Gründen, die sich aus Ihrer besonderen Situation ergeben, gegen die Sie betreffende Verarbeitung Sie betreffender personenbezogener Daten, die zu wissenschaftlichen oder historischen Forschungszwecken oder zu statistischen Zwecken gemäß Art. 89 Abs. 1 DSGVO erfolgt, Widerspruch einzulegen, es sei denn, die Verarbeitung ist zur Erfüllung einer im öffentlichen Interesse liegenden Aufgabe erforderlich.</t>
  </si>
  <si>
    <t>16.5.6. Recht auf Widerruf einer datenschutzrechtlichen Einwilligung</t>
  </si>
  <si>
    <t>Sie haben das Recht, eine Einwilligung zur Verarbeitung personenbezogener Daten jederzeit zu widerrufen.</t>
  </si>
  <si>
    <t>16.5.7. Recht auf Beschwerde bei einer Aufsichtsbehörde</t>
  </si>
  <si>
    <t>Sie haben das Recht auf Beschwerde bei einer Aufsichtsbehörde, insbesondere in dem Mitgliedstaat Ihres Aufenthaltsorts, Ihres Arbeitsplatzes oder des Orts des mutmaßlichen Verstoßes, wenn Sie der Ansicht sind, dass die Verarbeitung der Sie betreffenden personenbezogenen Daten rechtswidrig ist.</t>
  </si>
  <si>
    <t>16.6. Weitergabe von Daten an Dritte, keine Datenübertragung ins Nicht-EU-Ausland</t>
  </si>
  <si>
    <t>Grundsätzlich verwenden wir Ihre personenbezogenen Daten nur innerhalb unseres Unternehmens. Wenn und soweit wir Dritte im Rahmen der Erfüllung von Verträgen einschalten (etwa Logistik-Dienstleister), erhalten diese personenbezogene Daten nur in dem Umfang, in welchem die Übermittlung für die entsprechende Leistung erforderlich ist.</t>
  </si>
  <si>
    <t>Für den Fall, dass wir bestimmte Teile der Datenverarbeitung auslagern („Auftragsverarbeitung“), verpflichten wir Auftragsverarbeiter vertraglich dazu, personenbezogene Daten nur im Einklang mit den Anforderungen der Datenschutzgesetze zu verwenden und den Schutz der Rechte der betroffenen Person zu gewährleisten.</t>
  </si>
  <si>
    <t>Eine Datenübertragung an Stellen oder Personen außerhalb der EU außerhalb des in dieser Erklärung in Ziffer 4 genannten Falls findet nicht statt und ist nicht geplant.</t>
  </si>
  <si>
    <t>status</t>
  </si>
  <si>
    <t xml:space="preserve">             www.baumkultur.at</t>
  </si>
  <si>
    <t xml:space="preserve">             office@baumkultur.at</t>
  </si>
  <si>
    <t xml:space="preserve"> total</t>
  </si>
  <si>
    <t xml:space="preserve">baumkultur </t>
  </si>
  <si>
    <t>By commissioning the offer, baumkultur is entitled to use any photo material of the floral objects in the social media area.</t>
  </si>
  <si>
    <t>GENERAL TERMS AND CONDITIONS</t>
  </si>
  <si>
    <t>the individual companies in economic cooperation</t>
  </si>
  <si>
    <t>1120 Wien, Bombekgasse24</t>
  </si>
  <si>
    <r>
      <t>1.1.</t>
    </r>
    <r>
      <rPr>
        <sz val="8"/>
        <rFont val="Verdana"/>
        <family val="2"/>
      </rPr>
      <t xml:space="preserve"> The companies baumkultur on the one hand and blumenkultur or eventmapping on the other hand provide their services exclusively on the basis of these General Terms and Conditions. These also apply to all future business relationships, even if they are not expressly referred to.</t>
    </r>
  </si>
  <si>
    <r>
      <t>1.2.</t>
    </r>
    <r>
      <rPr>
        <sz val="8"/>
        <rFont val="Verdana"/>
        <family val="2"/>
      </rPr>
      <t xml:space="preserve"> Additional agreements, reservations, amendments or supplements to these General Terms and Conditions shall be valid only if made in writing; this shall also apply to any deviation from the written form requirement.</t>
    </r>
  </si>
  <si>
    <r>
      <t>1.3.</t>
    </r>
    <r>
      <rPr>
        <sz val="8"/>
        <rFont val="Verdana"/>
        <family val="2"/>
      </rPr>
      <t xml:space="preserve"> Conflicting conditions or conditions of the contracting party deviating from these general terms and conditions shall only become effective if they are expressly acknowledged in writing by baumkultur or blumenkultur or eventmapping.</t>
    </r>
  </si>
  <si>
    <r>
      <t>1.4.</t>
    </r>
    <r>
      <rPr>
        <sz val="8"/>
        <rFont val="Verdana"/>
        <family val="2"/>
      </rPr>
      <t xml:space="preserve"> Should individual provisions of these General Terms and Conditions be ineffective or unenforceable, this shall not affect the binding character and the contracts concluded on the basis thereof. The invalid or unenforceable provision shall be replaced by a valid or enforceable provision whose meaning and purpose comes closest to that of the invalid or unenforceable provision.</t>
    </r>
  </si>
  <si>
    <r>
      <t>2.1.</t>
    </r>
    <r>
      <rPr>
        <sz val="8"/>
        <rFont val="Verdana"/>
        <family val="2"/>
      </rPr>
      <t xml:space="preserve"> The basis for the conclusion of the contract is the respective offer of baumkultur and/or blumenkultur and/or eventmapping or the order of the customer in which the scope of services and the remuneration are specified. All agreements made between baumkultur and/or blumenkultur and/or eventmapping and the customer for the purpose of executing the contract must be set out in writing.</t>
    </r>
  </si>
  <si>
    <r>
      <t>2.2.</t>
    </r>
    <r>
      <rPr>
        <sz val="8"/>
        <rFont val="Verdana"/>
        <family val="2"/>
      </rPr>
      <t xml:space="preserve"> The offers of baumkultur or blumenkultur or eventmapping are subject to confirmation and non-binding, unless otherwise agreed in writing.</t>
    </r>
  </si>
  <si>
    <r>
      <t>2.3.</t>
    </r>
    <r>
      <rPr>
        <sz val="8"/>
        <rFont val="Verdana"/>
        <family val="2"/>
      </rPr>
      <t xml:space="preserve"> If the customer places an order, he is bound to this two weeks from its receipt at baumkultur or blumenkultur or eventmapping. The contract is concluded by the acceptance of the order by baumkultur or blumenkultur or eventmapping. Acceptance must be made in writing (e.g. by confirmation of order by letter or fax) or via e-mail, unless baumkultur or blumenkultur or eventmapping clearly indicates (e.g. by action taken on the basis of the order) that it accepts the order.</t>
    </r>
  </si>
  <si>
    <r>
      <t>3.1.</t>
    </r>
    <r>
      <rPr>
        <sz val="8"/>
        <rFont val="Verdana"/>
        <family val="2"/>
      </rPr>
      <t xml:space="preserve"> The scope of the services to be rendered shall result from the customer's order or the description of services or the information in the contract. Subsequent changes to the service content must be made in writing.</t>
    </r>
  </si>
  <si>
    <r>
      <t>3.2.</t>
    </r>
    <r>
      <rPr>
        <sz val="8"/>
        <rFont val="Verdana"/>
        <family val="2"/>
      </rPr>
      <t xml:space="preserve"> All services by baumkultur or blumenkultur or eventmapping (in particular all preliminary designs, sketches, final artwork, CAD-supported furnishing plans etc.) must be checked by the customer and released within two days. If they are not released on time, they shall be deemed to have been approved by the customer.</t>
    </r>
  </si>
  <si>
    <r>
      <t>3.3.</t>
    </r>
    <r>
      <rPr>
        <sz val="8"/>
        <rFont val="Verdana"/>
        <family val="2"/>
      </rPr>
      <t xml:space="preserve"> The customer shall immediately provide baumkultur and/or blumenkultur and/or eventmapping with all information and documents required for the provision of the service. He will inform them of all processes that are important for the execution of the order, even if these circumstances only become known during the execution of the order. The customer shall bear the costs resulting from the fact that the work has to be changed, repeated or delayed as a result of incorrect, incomplete or subsequently changed information provided by baumkultur or blumenkultur or eventmapping.</t>
    </r>
  </si>
  <si>
    <r>
      <t>3.4.</t>
    </r>
    <r>
      <rPr>
        <sz val="8"/>
        <rFont val="Verdana"/>
        <family val="2"/>
      </rPr>
      <t xml:space="preserve"> The customer is further obliged to check the documents (photos etc.) made available for the execution of the order for any existing copyrights, trademarks or other rights of third parties. The associated costs are to be borne by the customer. baumkultur and/or blumenkultur or eventmapping is not liable for an infringement of such rights. If baumkultur or blumenkultur or eventmapping is held liable due to such an infringement, the customer shall indemnify baumkultur or blumenkultur or eventmapping and compensate them for any and all disadvantages they may suffer as a result of third party claims.</t>
    </r>
  </si>
  <si>
    <r>
      <t>3.5.</t>
    </r>
    <r>
      <rPr>
        <sz val="8"/>
        <rFont val="Verdana"/>
        <family val="2"/>
      </rPr>
      <t xml:space="preserve"> The customer is aware that the subject matter of the services to be provided does not include any structural changes and does not include areas of electrical engineering or installation and does not include audio- or video-supported demonstrations.</t>
    </r>
  </si>
  <si>
    <r>
      <t xml:space="preserve">4.1. </t>
    </r>
    <r>
      <rPr>
        <sz val="8"/>
        <rFont val="Verdana"/>
        <family val="2"/>
      </rPr>
      <t>baumkultur or blumenkultur or eventmapping is entitled at its own discretion to perform the service itself, to make use of third parties for the provision of contractual services and/or to substitute such services.</t>
    </r>
  </si>
  <si>
    <r>
      <t>4.2</t>
    </r>
    <r>
      <rPr>
        <sz val="8"/>
        <rFont val="Verdana"/>
        <family val="2"/>
      </rPr>
      <t>. Unless expressly agreed to the contrary, the commissioning of agents shall be carried out in the customer's own name and the associated expenses shall be charged to the customer.</t>
    </r>
  </si>
  <si>
    <r>
      <t>4.3.</t>
    </r>
    <r>
      <rPr>
        <sz val="8"/>
        <rFont val="Verdana"/>
        <family val="2"/>
      </rPr>
      <t xml:space="preserve"> baumkultur and/or blumenkultur and/or eventmapping will carefully select procurement assistants and make sure that they have the necessary professional qualification.</t>
    </r>
  </si>
  <si>
    <r>
      <t>4.4.</t>
    </r>
    <r>
      <rPr>
        <sz val="8"/>
        <rFont val="Verdana"/>
        <family val="2"/>
      </rPr>
      <t xml:space="preserve"> The customer is aware that for the provision of any other materials or means, with the exception of plants, the involvement of auxiliary persons is necessary.</t>
    </r>
  </si>
  <si>
    <r>
      <t>5.1.</t>
    </r>
    <r>
      <rPr>
        <sz val="8"/>
        <rFont val="Verdana"/>
        <family val="2"/>
      </rPr>
      <t xml:space="preserve"> Unless otherwise agreed in writing, the place of performance shall be the registered office of baumkultur or blumenkultur or eventmapping.</t>
    </r>
  </si>
  <si>
    <r>
      <t>5.2.</t>
    </r>
    <r>
      <rPr>
        <sz val="8"/>
        <rFont val="Verdana"/>
        <family val="2"/>
      </rPr>
      <t xml:space="preserve"> Agreements on deadlines and dates must be recorded or confirmed in writing. The stated delivery dates shall only be binding if a delivery date has been expressly assured in writing. In the event of subsequent changes to the contract and the occurrence of events for which baumkultur or blumenkultur or eventmapping is not responsible, delivery periods and dates shall be agreed upon anew or automatically extended appropriately.</t>
    </r>
  </si>
  <si>
    <t>The customer has to tolerate slight delays in delivery in any case without a claim for damages or a right of withdrawal.</t>
  </si>
  <si>
    <t>Any further non-compliance with the deadlines will only entitle the customer to assert his statutory rights after he has granted baumkultur or blumenkultur or eventmapping a reasonable grace period of at least two days. This period begins with the receipt of a reminder letter to baumkultur or blumenkultur or eventmapping.</t>
  </si>
  <si>
    <r>
      <t>5.3.</t>
    </r>
    <r>
      <rPr>
        <sz val="8"/>
        <rFont val="Verdana"/>
        <family val="2"/>
      </rPr>
      <t xml:space="preserve"> After fruitless expiry of the grace period, the customer may withdraw from the contract. However, an obligation to pay damages from the title of the delay only exists in the case of intent or gross negligence on the part of baumkultur or blumenkultur or eventmapping.</t>
    </r>
  </si>
  <si>
    <r>
      <t>5.4.</t>
    </r>
    <r>
      <rPr>
        <sz val="8"/>
        <rFont val="Verdana"/>
        <family val="2"/>
      </rPr>
      <t xml:space="preserve"> If ordered varieties or decorations are no longer available, replacement will be provided at the option of baumkultur or blumenkultur or eventmapping in equivalent varieties or decorations, unless this has been expressly excluded in writing.</t>
    </r>
  </si>
  <si>
    <r>
      <t>5.5.</t>
    </r>
    <r>
      <rPr>
        <sz val="8"/>
        <rFont val="Verdana"/>
        <family val="2"/>
      </rPr>
      <t xml:space="preserve"> Unavoidable or unforeseeable events - in particular delays at contractors of tree culture or flower culture or eventmapping - release tree culture or flower culture or eventmapping in any case from compliance with the agreed delivery date. The same shall apply if the customer is in default with his obligations necessary for the execution of the order (e.g. provision of documents and/or information). In this case, the agreed date will be postponed at least to the extent of the delay or for the duration of the unavoidable or unforeseeable event and the contract will be adjusted accordingly. As far as this is not economically justifiable, baumkultur and/or blumenkultur and/or eventmapping is entitled to withdraw completely or partly from the contract. This will be brought to the customer's attention immediately, claims for damages by the customer due to such a withdrawal are excluded.</t>
    </r>
  </si>
  <si>
    <t>baumkultur and/or blumenkultur and/or eventmapping is in particular entitled to withdraw from the contract if the performance of the service is impossible for reasons for which the customer is responsible or is further delayed despite setting a grace period, and if there are justified doubts regarding the creditworthiness of the customer and the customer does not provide a suitable security at the request of baumkultur and/or blumenkultur and/or eventmapping neither in advance nor before performance of baumkultur and/or blumenkultur and/or eventmapping.</t>
  </si>
  <si>
    <r>
      <t>7.1</t>
    </r>
    <r>
      <rPr>
        <sz val="8"/>
        <rFont val="Verdana"/>
        <family val="2"/>
      </rPr>
      <t>. Unless otherwise agreed, the fee claim baumkultur and/or blumenkultur or eventmapping arises for each individual service as soon as it has been rendered, subject to a down payment to be made.</t>
    </r>
  </si>
  <si>
    <r>
      <t>7.2</t>
    </r>
    <r>
      <rPr>
        <sz val="8"/>
        <rFont val="Verdana"/>
        <family val="2"/>
      </rPr>
      <t>. The sales tax in the respective statutory amount is not included in the offers of baumkultur or blumenkultur or eventmapping, unless it is expressly stated separately.</t>
    </r>
  </si>
  <si>
    <r>
      <t>7.3.</t>
    </r>
    <r>
      <rPr>
        <sz val="8"/>
        <rFont val="Verdana"/>
        <family val="2"/>
      </rPr>
      <t xml:space="preserve"> baumkultur or blumenkultur or eventmapping is only bound to the prices stated at the time of conclusion of the contract if a shorter performance and delivery period than four weeks has been agreed. The same applies if the delivery is delayed by more than four weeks, calculated from the originally agreed delivery date, for reasons for which baumkultur or blumenkultur or eventmapping is not responsible or for which they are not grossly at fault. In these cases baumkultur and/or blumenkultur and/or eventmapping is entitled to require an appropriate increase of the agreed prices (increased purchase prices, wages etc.). The customer will be informed of this in writing.</t>
    </r>
  </si>
  <si>
    <r>
      <t>7.4.</t>
    </r>
    <r>
      <rPr>
        <sz val="8"/>
        <rFont val="Verdana"/>
        <family val="2"/>
      </rPr>
      <t xml:space="preserve"> baumkultur and/or blumenkultur and/or eventmapping are entitled to demand advance payments to cover their expenses.</t>
    </r>
  </si>
  <si>
    <r>
      <t>7.5</t>
    </r>
    <r>
      <rPr>
        <sz val="8"/>
        <rFont val="Verdana"/>
        <family val="2"/>
      </rPr>
      <t>. All services that are not expressly covered by the agreed fee will be remunerated separately. This applies in particular to all ancillary services of baumkultur or blumenkultur or eventmapping. All cash expenses incurred by baumkultur and/or blumenkultur or eventmapping which go beyond normal business operations (e.g. messenger services, shipping costs, travel etc.) are to be reimbursed by the customer.</t>
    </r>
  </si>
  <si>
    <r>
      <t>7.6.</t>
    </r>
    <r>
      <rPr>
        <sz val="8"/>
        <rFont val="Verdana"/>
        <family val="2"/>
      </rPr>
      <t xml:space="preserve"> Cost estimates of baumkultur or blumenkultur or eventmapping are generally non-binding and subject to payment. If it is foreseeable that the actual costs will exceed the costs estimated in writing by baumkultur and/or blumenkultur and/or eventmapping by more than 20%, baumkultur and/or blumenkultur and/or eventmapping will point out the higher costs to the customer. Cost overruns shall be deemed to have been approved by the customer if the customer does not object in writing within three days of this notification and at the same time announces cheaper alternatives. In the event of unavoidable cost overruns of up to 20% of the estimated costs, these costs can be invoiced without further ado.</t>
    </r>
  </si>
  <si>
    <r>
      <t>7.7.</t>
    </r>
    <r>
      <rPr>
        <sz val="8"/>
        <rFont val="Verdana"/>
        <family val="2"/>
      </rPr>
      <t xml:space="preserve"> For all work by baumkultur or blumenkultur or eventmapping, which for whatever reason is not carried out by the customer, an appropriate remuneration is due. With the payment of this remuneration, the customer does not acquire any rights to these works; concepts, drafts and other documents that have not been carried out are to be returned to baumkultur or blumenkultur or eventmapping immediately and free of charge.</t>
    </r>
  </si>
  <si>
    <r>
      <t>8.1.</t>
    </r>
    <r>
      <rPr>
        <sz val="8"/>
        <rFont val="Verdana"/>
        <family val="2"/>
      </rPr>
      <t xml:space="preserve"> A down payment of 30 % of the agreed price shall be made when the order is placed; the remainder shall be due upon delivery unless expressly agreed otherwise in writing.</t>
    </r>
  </si>
  <si>
    <r>
      <t>8.2.</t>
    </r>
    <r>
      <rPr>
        <sz val="8"/>
        <rFont val="Verdana"/>
        <family val="2"/>
      </rPr>
      <t xml:space="preserve"> The invoices of baumkultur or blumenkultur or eventmapping are due net cash without any deduction, unless the deduction of a discount or the like has been expressly agreed in writing.</t>
    </r>
  </si>
  <si>
    <r>
      <t>8.3.</t>
    </r>
    <r>
      <rPr>
        <sz val="8"/>
        <rFont val="Verdana"/>
        <family val="2"/>
      </rPr>
      <t xml:space="preserve"> Cheques, bills of exchange or other non-cash means of payment will only be accepted by baumkultur or blumenkultur or eventmapping on account of performance.</t>
    </r>
  </si>
  <si>
    <r>
      <t>8.4</t>
    </r>
    <r>
      <rPr>
        <sz val="8"/>
        <rFont val="Verdana"/>
        <family val="2"/>
      </rPr>
      <t>. In the event of late payment, default interest in the amount of currently 12 % p.a. shall be deemed agreed.</t>
    </r>
  </si>
  <si>
    <r>
      <t>8.5.</t>
    </r>
    <r>
      <rPr>
        <sz val="8"/>
        <rFont val="Verdana"/>
        <family val="2"/>
      </rPr>
      <t xml:space="preserve"> Delivered goods remain the property of baumkultur or blumenkultur or eventmapping until full payment has been received.</t>
    </r>
  </si>
  <si>
    <r>
      <t>8.6</t>
    </r>
    <r>
      <rPr>
        <sz val="8"/>
        <rFont val="Verdana"/>
        <family val="2"/>
      </rPr>
      <t>. The customer undertakes to bear all costs and expenses associated with the collection of the claim, in particular collection charges or other costs necessary for appropriate legal proceedings.</t>
    </r>
  </si>
  <si>
    <r>
      <t>8.7.</t>
    </r>
    <r>
      <rPr>
        <sz val="8"/>
        <rFont val="Verdana"/>
        <family val="2"/>
      </rPr>
      <t xml:space="preserve"> In case of default of payment by the customer, baumkultur and/or blumenkultur and/or eventmapping can immediately call due all services and partial services rendered within the scope of other contracts concluded with the customer.</t>
    </r>
  </si>
  <si>
    <r>
      <t>8.8.</t>
    </r>
    <r>
      <rPr>
        <sz val="8"/>
        <rFont val="Verdana"/>
        <family val="2"/>
      </rPr>
      <t xml:space="preserve"> Any agreed price reductions, rebates, discounts, etc. shall only be granted expressly and in writing and only in the event of timely payment; in the event of bankruptcy or settlement proceedings, any tariff reduction shall lapse.</t>
    </r>
  </si>
  <si>
    <r>
      <t>8.9.</t>
    </r>
    <r>
      <rPr>
        <sz val="8"/>
        <rFont val="Verdana"/>
        <family val="2"/>
      </rPr>
      <t xml:space="preserve"> The customer is not entitled to set off his own claims against claims of baumkultur or blumenkultur or eventmapping, unless the customer's claim has been accepted in writing by baumkultur or blumenkultur or eventmapping or has been legally established.</t>
    </r>
  </si>
  <si>
    <r>
      <t>8.10.</t>
    </r>
    <r>
      <rPr>
        <sz val="8"/>
        <rFont val="Verdana"/>
        <family val="2"/>
      </rPr>
      <t xml:space="preserve"> A right of retention of the customer is excluded.</t>
    </r>
  </si>
  <si>
    <r>
      <t>9.1.</t>
    </r>
    <r>
      <rPr>
        <sz val="8"/>
        <rFont val="Verdana"/>
        <family val="2"/>
      </rPr>
      <t xml:space="preserve"> For the participation in presentations baumkultur and/or blumenkultur and/or eventmapping an appropriate fee, which covers for lack of agreement at least the entire personnel and material expenditure of baumkultur and/or blumenkultur and/or eventmapping for the presentation as well as the costs of all external services, is entitled.</t>
    </r>
  </si>
  <si>
    <r>
      <t>9.2.</t>
    </r>
    <r>
      <rPr>
        <sz val="8"/>
        <rFont val="Verdana"/>
        <family val="2"/>
      </rPr>
      <t xml:space="preserve"> If baumkultur and/or blumenkultur and/or eventmapping does not receive an order after the presentation, then all services of baumkultur and/or blumenkultur and/or eventmapping, in particular the presentation documents and their contents remain the property of baumkultur and/or blumenkultur and/or eventmapping. The customer is not entitled to use these in any form whatsoever. The documents must be returned to baumkultur or blumenkultur or eventmapping immediately and free of charge. The passing on of presentation documents to third parties as well as their publication, duplication, processing or other utilization without the express written consent of baumkultur or blumenkultur or eventmapping is not permitted.</t>
    </r>
  </si>
  <si>
    <r>
      <t>9.3.</t>
    </r>
    <r>
      <rPr>
        <sz val="8"/>
        <rFont val="Verdana"/>
        <family val="2"/>
      </rPr>
      <t xml:space="preserve"> The customer is also prohibited from further use of the ideas and concepts introduced in the course of the presentations, irrespective of whether the ideas and concepts are protected by copyright. With the payment of the presentation fee, the customer does not acquire any exploitation and usage rights to the presented services.</t>
    </r>
  </si>
  <si>
    <r>
      <t>10.1.</t>
    </r>
    <r>
      <rPr>
        <sz val="8"/>
        <rFont val="Verdana"/>
        <family val="2"/>
      </rPr>
      <t xml:space="preserve"> All services of baumkultur, including those from presentations (e.g. suggestions, ideas, sketches, preliminary drafts, concepts, photos, etc.), including individual parts, remain the property of baumkultur and/or. the customer acquires the temporal right of use only for the duration specified in the contract. In particular, the workpieces or goods are in baumkultur's ownership upon termination of the contractual relationship. By paying the fee, the customer acquires only the right of use for the agreed purpose and in the agreed scope of use. The acquisition of this right of use requires in any case the complete payment of the fees invoiced by baumkultur. Paid or free handing over to third parties is prohibited. Modifications of services of baumkultur or in particular their further development by the customer or by third parties acting for him are only permitted with the express consent of baumkultur.</t>
    </r>
  </si>
  <si>
    <r>
      <t>10.2.</t>
    </r>
    <r>
      <rPr>
        <sz val="8"/>
        <rFont val="Verdana"/>
        <family val="2"/>
      </rPr>
      <t xml:space="preserve"> The same applies to the furnishing and equipment of all kinds provided by blumenkultur or eventmapping, such as tables, armchairs, bars and decorations including vessels etc. These items remain the property of blumenkultur or eventmapping or, if they have been provided by third parties, their property. blumenkultur or eventmapping accepts no liability whatsoever with regard to the nature or quality of the items of equipment provided by third parties. Removed or damaged furnishings and equipment in accordance with this clause will be charged to the customer at their new value.</t>
    </r>
  </si>
  <si>
    <r>
      <t>10.3.</t>
    </r>
    <r>
      <rPr>
        <sz val="8"/>
        <rFont val="Verdana"/>
        <family val="2"/>
      </rPr>
      <t xml:space="preserve"> The plant goods supplied by blumenkultur or eventmapping shall remain the property of blumenkultur or eventmapping until complete fulfilment of all existing claims arising from the business relationship.</t>
    </r>
  </si>
  <si>
    <r>
      <t>10.4.</t>
    </r>
    <r>
      <rPr>
        <sz val="8"/>
        <rFont val="Verdana"/>
        <family val="2"/>
      </rPr>
      <t xml:space="preserve"> If the customer acts contrary to the contract, especially in case of default of payment, baumkultur and/or blumenkultur or eventmapping is entitled, but not obliged, to take back the delivered works. The customer authorizes employees of baumkultur or blumenkultur or eventmapping already now to enter the corresponding location or agency in which the reserved goods may be located.</t>
    </r>
  </si>
  <si>
    <r>
      <t>11.1.</t>
    </r>
    <r>
      <rPr>
        <sz val="8"/>
        <rFont val="Verdana"/>
        <family val="2"/>
      </rPr>
      <t xml:space="preserve"> The customer must assert and justify any complaints in writing immediately, but in any case within two days of performance. In the event of a justified and timely complaint, the customer has the right to improve or replace the service by baumkultur or blumenkultur or eventmapping.</t>
    </r>
  </si>
  <si>
    <r>
      <t>11.2.</t>
    </r>
    <r>
      <rPr>
        <sz val="8"/>
        <rFont val="Verdana"/>
        <family val="2"/>
      </rPr>
      <t xml:space="preserve"> If the complaint is justified, the defects will be remedied within a reasonable period of time, whereby the customer enables baumkultur bzw. blumenkultur or eventmapping to take all necessary measures to investigate and remedy the defects. baumkultur or blumenkultur or eventmapping is entitled to refuse to improve the service if this is impossible or involves a disproportionately high effort for baumkultur or blumenkultur or eventmapping.</t>
    </r>
  </si>
  <si>
    <r>
      <t>11.3.</t>
    </r>
    <r>
      <rPr>
        <sz val="8"/>
        <rFont val="Verdana"/>
        <family val="2"/>
      </rPr>
      <t xml:space="preserve"> The reversal of the burden of proof according to § 924 ABGB at the expense of baumkultur or blumenkultur or eventmapping is excluded. The existence of the defect at the time of delivery, the time of discovery of the defect and the timeliness of the complaint must be proven by the customer. Hidden defects are to be reported immediately after their discovery. If a notice of defect is not made or not made in time, the goods shall be deemed to have been approved.</t>
    </r>
  </si>
  <si>
    <r>
      <t>11.4.</t>
    </r>
    <r>
      <rPr>
        <sz val="8"/>
        <rFont val="Verdana"/>
        <family val="2"/>
      </rPr>
      <t xml:space="preserve"> Claims for damages of the customer, in particular due to delay, impossibility of performance, positive breach of contract, culpa in contrahendo, defective or incomplete performance, consequential damage caused by defects or due to unlawful acts are excluded unless they are based on intent or gross negligence on the part of baumkultur or blumenkultur or eventmapping.</t>
    </r>
  </si>
  <si>
    <r>
      <t>11.5.</t>
    </r>
    <r>
      <rPr>
        <sz val="8"/>
        <rFont val="Verdana"/>
        <family val="2"/>
      </rPr>
      <t xml:space="preserve"> Warranty and compensation claims are limited in amount to the order value excluding taxes, further claims of the customer, for whatever legal reason, are excluded.</t>
    </r>
  </si>
  <si>
    <r>
      <t>11.7.</t>
    </r>
    <r>
      <rPr>
        <sz val="8"/>
        <rFont val="Verdana"/>
        <family val="2"/>
      </rPr>
      <t xml:space="preserve"> baumkultur or blumenkultur or eventmapping in particular does not accept any liability for damage caused by natural death, faulty or negligent treatment, unsuitable means of transport, chemical or thermal influences or force majeure.</t>
    </r>
  </si>
  <si>
    <r>
      <t>11.8.</t>
    </r>
    <r>
      <rPr>
        <sz val="8"/>
        <rFont val="Verdana"/>
        <family val="2"/>
      </rPr>
      <t xml:space="preserve"> Insofar as liability is excluded or limited in accordance with the above provisions, this shall also apply to all claims based on culpa in contrahendo and breach of ancillary obligations as well as to the personal liability of employees or vicarious agents.</t>
    </r>
  </si>
  <si>
    <r>
      <t>11.9.</t>
    </r>
    <r>
      <rPr>
        <sz val="8"/>
        <rFont val="Verdana"/>
        <family val="2"/>
      </rPr>
      <t xml:space="preserve"> If the customer is in default of acceptance or violates his other duties to cooperate, baumkultur and/or blumenkultur and/or eventmapping is entitled to demand the damage incurred including any additional expenses - this also includes the damage or loss of rented plants, accessories or other decorative parts which were made available against payment or free of charge - and to use the goods elsewhere. In this case, a contractual penalty of 20% of the invoice amount shall also be deemed agreed.</t>
    </r>
  </si>
  <si>
    <r>
      <t>11.10.</t>
    </r>
    <r>
      <rPr>
        <sz val="8"/>
        <rFont val="Verdana"/>
        <family val="2"/>
      </rPr>
      <t xml:space="preserve"> If the customer cancels an order completely or partially, baumkultur or blumenkultur or eventmapping is entitled to charge the following penalty or loss of earnings:</t>
    </r>
  </si>
  <si>
    <t>In the event of cancellation more than twenty days prior to the delivery date, 20% of the order amount.</t>
  </si>
  <si>
    <t>If the contract is cancelled between eight and twenty days before the agreed delivery date, 40% of the order amount.</t>
  </si>
  <si>
    <t>In the event of cancellation within a period of less than eight days prior to the agreed delivery date, 100% of the order value.</t>
  </si>
  <si>
    <t>12. termination</t>
  </si>
  <si>
    <r>
      <t>12.1.</t>
    </r>
    <r>
      <rPr>
        <sz val="8"/>
        <rFont val="Verdana"/>
        <family val="2"/>
      </rPr>
      <t xml:space="preserve"> The client or customer is entitled to terminate the contractual relationship with baumkultur or blumenkultur or eventmapping at any time. The premature termination of the contractual relationship, however, obliges the client or customer to pay the amounts stated in item 11.10. The client or customer is entitled to terminate the contractual relationship at any time.</t>
    </r>
  </si>
  <si>
    <r>
      <t>12.2.</t>
    </r>
    <r>
      <rPr>
        <sz val="8"/>
        <rFont val="Verdana"/>
        <family val="2"/>
      </rPr>
      <t xml:space="preserve"> baumkultur and/or blumenkultur and/or eventmapping shall be entitled to terminate the contract in particular if the down payment or a due invoiced service is paid in due time despite a reminder by the client or if services within the scope of the contractual agreement are not paid into the account of baumkultur and/or blumenkultur and/or eventmapping despite being requested to do so.</t>
    </r>
  </si>
  <si>
    <r>
      <t>12.3.</t>
    </r>
    <r>
      <rPr>
        <sz val="8"/>
        <rFont val="Verdana"/>
        <family val="2"/>
      </rPr>
      <t xml:space="preserve"> The contracting parties expressly agree that a reduction of the fee of baumkultur and/or blumenkultur or eventmapping due to saved expenses (e.g. due to premature termination of the contractual relationship) is excluded.</t>
    </r>
  </si>
  <si>
    <t>13. liability</t>
  </si>
  <si>
    <r>
      <t>13.1.</t>
    </r>
    <r>
      <rPr>
        <sz val="8"/>
        <rFont val="Verdana"/>
        <family val="2"/>
      </rPr>
      <t xml:space="preserve"> The liability of baumkultur or blumenkultur or eventmapping is exclusively based on the written agreements of the parties. All claims not expressly conceded herein - including claims for damages, regardless of the law - are excluded, unless they are based on an intentional or grossly negligent breach of contract by baumkultur or blumenkultur or eventmapping. The existence of gross negligence must be proven by the injured party.</t>
    </r>
  </si>
  <si>
    <r>
      <t>13.2.</t>
    </r>
    <r>
      <rPr>
        <sz val="8"/>
        <rFont val="Verdana"/>
        <family val="2"/>
      </rPr>
      <t xml:space="preserve"> In addition, the contracting parties agree that the client's claim for damages against baumkultur or blumenkultur or eventmapping is limited to the agreed fee, regardless of the legal basis.</t>
    </r>
  </si>
  <si>
    <r>
      <t>13.3.</t>
    </r>
    <r>
      <rPr>
        <sz val="8"/>
        <rFont val="Verdana"/>
        <family val="2"/>
      </rPr>
      <t xml:space="preserve"> baumkultur or blumenkultur or eventmapping shall not be liable for damages that have not occurred to the delivery item itself, in particular not for other financial losses or loss of profit. Under no circumstances shall baumkultur or blumenkultur or eventmapping be held liable for structural circumstances on the part of the customer, such as the existence of escape routes or installations due to fire protection regulations. All permits required for the event must also be obtained by the customer. baumkultur or blumenkultur or eventmapping will therefore only take over the (decorative) design of the premises which comply with all official regulations. Accordingly, baumkultur or blumenkultur or eventmapping is liable for compliance with fire protection regulations or other regulations imposed on the customer by any authority whatsoever.</t>
    </r>
  </si>
  <si>
    <r>
      <t>13.4.</t>
    </r>
    <r>
      <rPr>
        <sz val="8"/>
        <rFont val="Verdana"/>
        <family val="2"/>
      </rPr>
      <t xml:space="preserve"> Unless otherwise agreed, the costs of the transport are included in the agreed work wage and, unless otherwise agreed, the contractor bears the transport risk.</t>
    </r>
  </si>
  <si>
    <r>
      <t>13.5.</t>
    </r>
    <r>
      <rPr>
        <sz val="8"/>
        <rFont val="Verdana"/>
        <family val="2"/>
      </rPr>
      <t xml:space="preserve"> Since damaged or removed objects, plants and accessories are to be replaced by the customer, baumkultur and/or blumenkultur or eventmapping assigns the claims for compensation to the customer with compensation for the damage incurred, who is then entitled to take recourse in his own name against the causer.</t>
    </r>
  </si>
  <si>
    <r>
      <t>13.6.</t>
    </r>
    <r>
      <rPr>
        <sz val="8"/>
        <rFont val="Verdana"/>
        <family val="2"/>
      </rPr>
      <t xml:space="preserve"> baumkultur or blumenkultur or eventmapping assumes that the client takes out adequate liability insurance for the event, unless expressly agreed otherwise.</t>
    </r>
  </si>
  <si>
    <t>14. applicable law</t>
  </si>
  <si>
    <t>The legal relationship between the customer and baumkultur or blumenkultur or eventmapping shall be governed exclusively by Austrian law to the exclusion of the international reference standards. The provisions of the UN Convention on Contracts for the International Sale of Goods do not apply.</t>
  </si>
  <si>
    <t>15. place of performance / place of jurisdiction / final provisions</t>
  </si>
  <si>
    <r>
      <t>15.1.</t>
    </r>
    <r>
      <rPr>
        <sz val="8"/>
        <rFont val="Verdana"/>
        <family val="2"/>
      </rPr>
      <t xml:space="preserve"> The place of jurisdiction for all disputes arising directly between baumkultur and/or blumenkultur and/or eventmapping and the customer shall be the Austrian court locally and objectively competent for baumkultur and/or blumenkultur and/or eventmapping.</t>
    </r>
  </si>
  <si>
    <r>
      <t>15.2</t>
    </r>
    <r>
      <rPr>
        <sz val="8"/>
        <rFont val="Verdana"/>
        <family val="2"/>
      </rPr>
      <t>. This version of the General Terms and Conditions automatically supersedes all previous versions.</t>
    </r>
  </si>
  <si>
    <r>
      <t>15.3</t>
    </r>
    <r>
      <rPr>
        <sz val="8"/>
        <rFont val="Verdana"/>
        <family val="2"/>
      </rPr>
      <t>. The customer agrees that his name and address may be stored for the purpose of communications and advertising.</t>
    </r>
  </si>
  <si>
    <t>16. data protection</t>
  </si>
  <si>
    <t>16.1. responsible persons</t>
  </si>
  <si>
    <t>Michael Hitzler (office@blumenkultur.at, office @eventmapping.at, Tel:01 80388 18) and his staff are responsible for the collection, processing and use of your personal data within the meaning of Art. 4 No. 7 DSGVO at blumenkultur und für eventmapping, (1120 Vienna, Bombekgasse 24).</t>
  </si>
  <si>
    <t>Renate Prskawetz (office@baumkultur.at, Tel:01 80360 47) and her employees are responsible for the collection, processing and use of your personal data within the meaning of Art. 4 No. 7 DSGVO at baumkultur, (1120 Vienna, Bombekgasse 24). If you wish to object to the collection, processing or use of your data by us in whole or in part in accordance with these data protection provisions, you can address your objection to the person responsible. You can save and print this data protection declaration at any time.</t>
  </si>
  <si>
    <t>16.2. General purposes of processing</t>
  </si>
  <si>
    <t>We use personal data for the purpose of operating as a service company in the event industry. To this end, contact data for enquiries as well as further data for contracts and invoices are stored for the purpose of proper order execution.</t>
  </si>
  <si>
    <r>
      <t>16.3.1.</t>
    </r>
    <r>
      <rPr>
        <sz val="8"/>
        <rFont val="Verdana"/>
        <family val="2"/>
      </rPr>
      <t xml:space="preserve"> Data for the fulfilment of our contractual obligations</t>
    </r>
  </si>
  <si>
    <t>We process personal data that we need to fulfil our contractual obligations, such as name, address, e-mail address, ordered products, contract, invoice and payment data. The collection of this data is necessary for the conclusion of the contract. The data will be deleted after the warranty periods and statutory retention periods have expired. The legal basis for the processing of this data is Art. 6 Para. 1 S. 1 b) DSGVO, because this data is required so that we can fulfil our contractual obligations towards you.</t>
  </si>
  <si>
    <t>To register for the newsletter, the data requested during the registration process is required. The registration for the newsletter will be logged. After registration, you will receive a message at the specified email address asking you to confirm your registration ("double opt-in"). This is necessary to prevent third parties from registering with your email address. You can revoke your consent to receive the newsletter at any time and thus cancel the newsletter.  We store the registration data as long as they are needed for the dispatch of the newsletter. We store the logging of the registration and the dispatch address as long as there was an interest in the proof of the originally given consent, as a rule these are the limitation periods for civil claims, therefore a maximum of three years. The legal basis for sending the newsletter is your consent pursuant to Art. 6 Para. 1 S. 1 a) in conjunction with Art. 7 DSGVO in conjunction with § 7 Para. 2 No. 3 UWG. Legal basis for the logging of the registration is our legitimate interest in the proof that the dispatch was made with your consent. You can cancel the registration at any time without incurring any costs other than the transmission costs according to the basic tariffs. A message in text form to our contact data (e.g. e-mail, fax, letter) is sufficient. Of course you will also find a unsubscribe link in every newsletter.</t>
  </si>
  <si>
    <t>16.3.3. E-mail contact</t>
  </si>
  <si>
    <t>If you contact us (e.g. via contact form or e-mail), we will process your details to process the enquiry and in the event that follow-up questions arise. If the data processing is carried out to carry out pre-contractual measures, which take place at your request, or, if you are already our customer, to carry out the contract, the legal basis for this data processing is Art. 6 Para. 1 S. 1 b) DSGVO. We only process further personal data if you consent to this (Art. 6 Para. 1 S. 1 a) DSGVO) or if we have a legitimate interest in processing your data (Art. 6 Para. 1 S. 1 f) DSGVO). A legitimate interest lies, for example, in replying to your e-mail.</t>
  </si>
  <si>
    <t>16.4. storage duration</t>
  </si>
  <si>
    <t>Unless specifically stated, we will only store personal data for as long as is necessary to fulfill the purposes for which it was collected. In some cases, the law provides for the retention of personal data, for example in tax or commercial law. In these cases, the data is only stored by us for these legal purposes, but is not processed elsewhere and deleted after the legal retention period has expired.</t>
  </si>
  <si>
    <t>16.5. Your rights as a data controller</t>
  </si>
  <si>
    <t>Under the applicable laws, you have various rights with respect to your personal information. If you wish to exercise these rights, please send your request by e-mail or by post, clearly identifying yourself, to the address given in paragraph 1. Below you will find an overview of your rights.</t>
  </si>
  <si>
    <t>16.5.1. Right to confirmation and information</t>
  </si>
  <si>
    <t>You have the right to clear information about the processing of your personal data. In detail: You have the right at any time to receive confirmation from us as to whether or not your personal data is being processed. If this is the case, you have the right to request from us free information about the personal data stored about you together with a copy of this data. Furthermore, you have the right to the following information:</t>
  </si>
  <si>
    <t>1. the processing purposes;</t>
  </si>
  <si>
    <t>2. the categories of personal data processed;</t>
  </si>
  <si>
    <t>3. the recipients or categories of recipients to whom the personal data have been or will be disclosed, in particular recipients in third countries or international organisations;</t>
  </si>
  <si>
    <t>4. if possible, the envisaged duration for which the personal data will be stored or, if this is not possible, the criteria for determining this duration;</t>
  </si>
  <si>
    <t>5. the existence of a right to have personal data concerning you rectified or erased or to have the processing limited by the controller or to object to such processing;</t>
  </si>
  <si>
    <t>6. the existence of a right of appeal to a supervisory authority;</t>
  </si>
  <si>
    <t>7. if the personal data are not collected from you, all available information about the origin of the data; if personal data are transferred to a third country or to an international organisation, you have the right to be informed of the appropriate safeguards pursuant to Art. 46 DSGVO in connection with the transfer._x0000__x0000__x0000__x0000__x0000__x0000__x0000__x0000_</t>
  </si>
  <si>
    <t>16.5.2. Right to rectification</t>
  </si>
  <si>
    <t>You have the right to demand that we correct and, if necessary, complete any personal data concerning you. In detail: You have the right to demand from us immediately the correction of incorrect personal data concerning you. Taking into account the purposes of the processing, you have the right to request the completion of incomplete personal data - also by means of a supplementary declaration.</t>
  </si>
  <si>
    <t>16.5.3. Right to deletion ("right to be forgotten")</t>
  </si>
  <si>
    <t>In a number of cases, we may be required to delete personal information about you. In detail: Pursuant to Art. 17 (1) DSGVO, you have the right to demand that we delete personal data concerning you immediately, and we are obliged to delete personal data immediately if one of the following reasons applies:</t>
  </si>
  <si>
    <t>1.Personal data is no longer necessary for the purposes for which it was collected or otherwise processed.</t>
  </si>
  <si>
    <t>3. you revoke your consent on which the processing was based pursuant to Art. 6 para. 1 sentence 1 a) DSGVO or Art. 9 para. 2 a) DSGVO, and there is no other legal basis for the processing.</t>
  </si>
  <si>
    <t>You object to the processing pursuant to Art. 21 para. 1 DSGVO and there are no overriding legitimate reasons for the processing, or you object to the processing pursuant to Art. 21 para. 2 DSGVO.</t>
  </si>
  <si>
    <t>5 Personal data have been processed unlawfully.</t>
  </si>
  <si>
    <t>6. the deletion of personal data is necessary to fulfil a legal obligation under Union law or the law of the Member States to which we are subject.</t>
  </si>
  <si>
    <t>The personal data were collected in relation to services offered by the information society pursuant to Art. 8 para. 1 DSGVO.</t>
  </si>
  <si>
    <t>If we have made the personal data public and we are obliged to delete them in accordance with Art. 17 para. 1 DSGVO, we shall take appropriate measures, including technical measures, taking into account the available technology and the implementation costs, to inform those responsible for data processing who process the personal data that you have requested them to delete all links to this personal data or copies or replications of this personal data.</t>
  </si>
  <si>
    <r>
      <t>16.5.4</t>
    </r>
    <r>
      <rPr>
        <sz val="8"/>
        <rFont val="Verdana"/>
        <family val="2"/>
      </rPr>
      <t>. Right to limitation of processing</t>
    </r>
  </si>
  <si>
    <t>In a number of cases, you have the right to ask us to restrict the processing of your personal data. In detail: You have the right to demand that we restrict the processing of your personal data if one of the following conditions is met:</t>
  </si>
  <si>
    <t>2. the accuracy of the personal data is disputed by you for a period of time that allows us to verify the accuracy of the personal data,</t>
  </si>
  <si>
    <t>3. the processing is unlawful and you refused to delete the personal data and instead requested that the use of the personal data be limited;</t>
  </si>
  <si>
    <t>4. we no longer need the personal data for the purposes of processing, but you need the data to assert, exercise or defend legal claims, or</t>
  </si>
  <si>
    <t>5. you have lodged an objection against the processing pursuant to Art. 21 para. 1 DSGVO, as long as it has not yet been established whether the legitimate reasons of our company outweigh yours.</t>
  </si>
  <si>
    <t>16.5.5. Right of objection</t>
  </si>
  <si>
    <t>You have the right to object to a lawful processing of your personal data by us if this is justified by your particular situation and our interests in the processing do not outweigh.</t>
  </si>
  <si>
    <t>In detail: You have the right, for reasons arising from your particular situation, to object at any time to the processing of personal data concerning you on the basis of Art. 6 Para. 1 S. 1 e) or f) DSGVO; this also applies to profiling based on these provisions. We no longer process personal data unless we can prove compelling reasons for the processing worthy of protection which outweigh your interests, rights and freedoms, or the processing serves the assertion, exercise or defence of legal claims.</t>
  </si>
  <si>
    <t>If personal data is processed by us for the purpose of direct advertising, you have the right to object at any time to the processing of your personal data for the purpose of such advertising; this also applies to profiling, insofar as it is connected with such direct advertising.</t>
  </si>
  <si>
    <t>You have the right to object to the processing of your personal data for scientific or historical research purposes or for statistical purposes pursuant to Art. 89 para. 1 DSGVO for reasons arising from your particular situation, unless such processing is necessary for the performance of a task in the public interest.</t>
  </si>
  <si>
    <t>16.5.6. Right to revoke consent under data protection law</t>
  </si>
  <si>
    <t>You have the right to revoke your consent to the processing of personal data at any time.</t>
  </si>
  <si>
    <t>16.5.7. Right to complain to a supervisory authority</t>
  </si>
  <si>
    <t>You have the right to complain to a supervisory authority, in particular in the Member State where you are staying, at your place of work or at the place where the alleged infringement occurred, if you consider that the processing of your personal data is unlawful.</t>
  </si>
  <si>
    <t>16.6. Transfer of data to third parties, no data transfer to non-EU countries</t>
  </si>
  <si>
    <t>In principle, we use your personal data only within our company. If and to the extent that we involve third parties in the performance of contracts (such as logistics service providers), these personal data will only be provided to the extent that the transmission is necessary for the corresponding service.</t>
  </si>
  <si>
    <t>In the event that we outsource certain parts of the data processing ("order processing"), we contractually oblige order processors to use personal data only in accordance with the requirements of the data protection laws and to guarantee the protection of the rights of the person concerned.</t>
  </si>
  <si>
    <t>Data will not and will not be transferred to entities or persons outside the EU outside the case referred to in this Statement in paragraph 4.</t>
  </si>
  <si>
    <t>16.3. Which data we use and why</t>
  </si>
  <si>
    <t>1. Validity</t>
  </si>
  <si>
    <r>
      <t>2.</t>
    </r>
    <r>
      <rPr>
        <sz val="8"/>
        <rFont val="Verdana"/>
        <family val="2"/>
      </rPr>
      <t xml:space="preserve"> </t>
    </r>
    <r>
      <rPr>
        <b/>
        <sz val="8"/>
        <rFont val="Verdana"/>
        <family val="2"/>
      </rPr>
      <t>Conclusion of contract</t>
    </r>
  </si>
  <si>
    <t>3. Scope of services, order processing</t>
  </si>
  <si>
    <t>4. External services</t>
  </si>
  <si>
    <t>5. Delivery and delivery periods</t>
  </si>
  <si>
    <t>6. Withdrawal from the contract</t>
  </si>
  <si>
    <t>7. fee</t>
  </si>
  <si>
    <t>8. payment</t>
  </si>
  <si>
    <t>9. presentations</t>
  </si>
  <si>
    <t>10. right of ownership or right of use</t>
  </si>
  <si>
    <t>11. warranty and damages</t>
  </si>
  <si>
    <r>
      <t>11. 6.</t>
    </r>
    <r>
      <rPr>
        <sz val="8"/>
        <rFont val="Verdana"/>
        <family val="2"/>
      </rPr>
      <t xml:space="preserve"> By taking over the work, the customer confirms that he is aware of all maintenance measures or that he has been informed about them by baumkultur or blumenkultur or eventmapping. A guarantee for the prosperity of the goods is not given and the customer also takes over the maintenance measures with the acceptance of the work.</t>
    </r>
  </si>
  <si>
    <t xml:space="preserve"> </t>
  </si>
  <si>
    <t>E-Mail</t>
  </si>
  <si>
    <t>Ansprechpartner Contact</t>
  </si>
  <si>
    <t>Halle,Standnr. Hall, Standno</t>
  </si>
  <si>
    <t>Postleitzahl  Postal Code</t>
  </si>
  <si>
    <t>Stk./pc.</t>
  </si>
  <si>
    <t>€ /stk./pc.</t>
  </si>
  <si>
    <t>UST/VAT</t>
  </si>
  <si>
    <t>Lorbeerkugel, Höhe mit Vase 80 cm                                  Laurel ball, incl. planter 80 cm</t>
  </si>
  <si>
    <t>Firma        Company´s name</t>
  </si>
  <si>
    <t>Straße                Street</t>
  </si>
  <si>
    <t>Stadt                        City</t>
  </si>
  <si>
    <t>UID-Nr.   VAT-No.</t>
  </si>
  <si>
    <t>Aufbau/ Abbau                    set up</t>
  </si>
  <si>
    <t>Mobiltel
Mobile</t>
  </si>
  <si>
    <t>Ficus Benjamin inkl. Dekorationsgefäß 150cm
Ficus Benjamin incl. planter 150cm</t>
  </si>
  <si>
    <t>Ficus Benjamin inkl. Dekorationsgefäß ca.200cm
Ficus benjamin incl. planter ca.200cm</t>
  </si>
  <si>
    <t>Ficus longiflorum inkl. Dekorationsgefäß ca.150cm
Ficus longiflorum incl. planter ca.150cm</t>
  </si>
  <si>
    <t>Arecapalme inkl. Dekorationsgefäß 170 cm
Palm tree incl. planter 170 cm</t>
  </si>
  <si>
    <t>Arecapalme inkl. Dekorationsgefäß 200 cm
Palm tree incl. planter 200 cm</t>
  </si>
  <si>
    <t>Fächerpalme inkl. Dekorationsgefäß 180 cm
Palm tree incl. planter 180 cm</t>
  </si>
  <si>
    <t>Bambus inkl. Dekorationsgefäß 180cm
Bamboo incl. planter 180cm</t>
  </si>
  <si>
    <t>Lorbeerpyramide inkl. Dekorationsgefäß 170 cm
Laurel tree inc. planter 170 cm</t>
  </si>
  <si>
    <t>Lorbeer Kugel inkl. Dekorationsgefäß 90cm
Laurel ball inkl. planter 90 cm</t>
  </si>
  <si>
    <t>Zitronencypresse inkl. Dekorationsgefäß 150cm
Cypress incl. planter 150cm</t>
  </si>
  <si>
    <t>Pflanzenwanne 80x25x70cm, mit Grün- und/oder Blühpflanzen / Planter 80x25x70cm, with green- and/or flower plants</t>
  </si>
  <si>
    <t>Beschädigte und/oder verschwundene Mietobjekte, Behälter, Zubehör und Pflanzen werden in Rechnung gestellt. /</t>
  </si>
  <si>
    <t>Rental property, vessels, accessoires and plants will be invoice by damage or deprivation.</t>
  </si>
  <si>
    <t>Auftragserteilung bis / Placing of order till</t>
  </si>
  <si>
    <t xml:space="preserve">Es gelten die allgemeinen Geschäftsbedingungen von baumkultur. / General terms and conditions of trade from baumkultur apply. </t>
  </si>
  <si>
    <t xml:space="preserve">Alle Preise exklusive gesetzlicher Mehrwertsteuer. Gerichtsstand: Wien / Prices without legal VAT. Law place of jurisdiction: Vienna </t>
  </si>
  <si>
    <t>Durch die Angebotsannahme ist baumkultur berechtigt, jegliches Fotomaterial der Pflanzenobjekte in den sozialen Medien zu verwenden.</t>
  </si>
  <si>
    <t xml:space="preserve">Schale Ø ca.20cm, mit Blüten und Grünpflanzen
Planter Ø ca.20cm, with flowers and green plants </t>
  </si>
  <si>
    <t xml:space="preserve">Schale Ø ca.30cm, mit Blüten und Grünpflanzen 
Planter Ø ca.30cm, with flowers and green plants </t>
  </si>
  <si>
    <t>Weitere Mietpflanzen und Floristikangebote auf Anfrage / Other rental plants and special floristry on request</t>
  </si>
  <si>
    <t>inkl 20% Ust / incl. 20%VAT</t>
  </si>
  <si>
    <t>Netto / 
net</t>
  </si>
  <si>
    <t>IHRE BESTELLUNG 1/2</t>
  </si>
  <si>
    <t>IHRE BESTELLUNG 2/2</t>
  </si>
  <si>
    <r>
      <rPr>
        <sz val="14"/>
        <color rgb="FF808080"/>
        <rFont val="Microsoft Tai Le"/>
        <family val="2"/>
      </rPr>
      <t xml:space="preserve">Bestellliste für Mietpflanzen 2022                        order list rental plants  2022    </t>
    </r>
    <r>
      <rPr>
        <sz val="14"/>
        <color indexed="23"/>
        <rFont val="Microsoft Tai Le"/>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</si>
</sst>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_€_-;\-* #,##0.00\ _€_-;_-* &quot;-&quot;??\ _€_-;_-@_-"/>
    <numFmt numFmtId="165" formatCode="dd/mm/yy;@"/>
    <numFmt numFmtId="166" formatCode="[$-407]d/\ mmm/\ yy;@"/>
    <numFmt numFmtId="167" formatCode="0.0"/>
    <numFmt numFmtId="168" formatCode="_-* #,##0.0_-;\-* #,##0.0_-;_-* &quot;-&quot;??_-;_-@_-"/>
    <numFmt numFmtId="169" formatCode="_-* #,##0.0\ _€_-;\-* #,##0.0\ _€_-;_-* &quot;-&quot;??\ _€_-;_-@_-"/>
    <numFmt numFmtId="170" formatCode="_-* #,##0\ _€_-;\-* #,##0\ _€_-;_-* &quot;-&quot;??\ _€_-;_-@_-"/>
    <numFmt numFmtId="171" formatCode="_(&quot;DM&quot;* #,##0.00_);_(&quot;DM&quot;* \(#,##0.00\);_(&quot;DM&quot;* &quot;-&quot;??_);_(@_)"/>
    <numFmt numFmtId="172" formatCode="ddd\,\ dd/mmm/yy"/>
  </numFmts>
  <fonts count="50" x14ac:knownFonts="1">
    <font>
      <sz val="12"/>
      <name val="Times New Roman"/>
    </font>
    <font>
      <sz val="12"/>
      <name val="Times New Roman"/>
      <family val="1"/>
    </font>
    <font>
      <sz val="10"/>
      <name val="Arial"/>
      <family val="2"/>
    </font>
    <font>
      <sz val="8"/>
      <name val="Verdana"/>
      <family val="2"/>
    </font>
    <font>
      <b/>
      <sz val="8"/>
      <name val="Verdana"/>
      <family val="2"/>
    </font>
    <font>
      <sz val="12"/>
      <name val="Microsoft Tai Le"/>
      <family val="2"/>
    </font>
    <font>
      <sz val="8"/>
      <color indexed="23"/>
      <name val="Microsoft Tai Le"/>
      <family val="2"/>
    </font>
    <font>
      <sz val="12"/>
      <color indexed="23"/>
      <name val="Microsoft Tai Le"/>
      <family val="2"/>
    </font>
    <font>
      <sz val="7"/>
      <color indexed="23"/>
      <name val="Microsoft Tai Le"/>
      <family val="2"/>
    </font>
    <font>
      <sz val="6"/>
      <color indexed="23"/>
      <name val="Microsoft Tai Le"/>
      <family val="2"/>
    </font>
    <font>
      <sz val="8"/>
      <name val="Microsoft Tai Le"/>
      <family val="2"/>
    </font>
    <font>
      <sz val="8"/>
      <color theme="1" tint="0.499984740745262"/>
      <name val="Microsoft Tai Le"/>
      <family val="2"/>
    </font>
    <font>
      <sz val="16"/>
      <color indexed="23"/>
      <name val="Microsoft Tai Le"/>
      <family val="2"/>
    </font>
    <font>
      <sz val="8"/>
      <color indexed="63"/>
      <name val="Microsoft Tai Le"/>
      <family val="2"/>
    </font>
    <font>
      <sz val="6"/>
      <name val="Microsoft Tai Le"/>
      <family val="2"/>
    </font>
    <font>
      <sz val="8"/>
      <color theme="0" tint="-0.499984740745262"/>
      <name val="Microsoft Tai Le"/>
      <family val="2"/>
    </font>
    <font>
      <sz val="10"/>
      <name val="Microsoft Tai Le"/>
      <family val="2"/>
    </font>
    <font>
      <sz val="10"/>
      <color indexed="23"/>
      <name val="Microsoft Tai Le"/>
      <family val="2"/>
    </font>
    <font>
      <i/>
      <sz val="8"/>
      <color indexed="63"/>
      <name val="Microsoft Tai Le"/>
      <family val="2"/>
    </font>
    <font>
      <sz val="9"/>
      <name val="Microsoft Tai Le"/>
      <family val="2"/>
    </font>
    <font>
      <i/>
      <sz val="8"/>
      <name val="Microsoft Tai Le"/>
      <family val="2"/>
    </font>
    <font>
      <sz val="7"/>
      <color indexed="63"/>
      <name val="Microsoft Tai Le"/>
      <family val="2"/>
    </font>
    <font>
      <i/>
      <sz val="9"/>
      <color indexed="63"/>
      <name val="Microsoft Tai Le"/>
      <family val="2"/>
    </font>
    <font>
      <sz val="9"/>
      <color indexed="23"/>
      <name val="Microsoft Tai Le"/>
      <family val="2"/>
    </font>
    <font>
      <sz val="7"/>
      <name val="Microsoft Tai Le"/>
      <family val="2"/>
    </font>
    <font>
      <i/>
      <sz val="7"/>
      <name val="Microsoft Tai Le"/>
      <family val="2"/>
    </font>
    <font>
      <sz val="9"/>
      <color indexed="63"/>
      <name val="Microsoft Tai Le"/>
      <family val="2"/>
    </font>
    <font>
      <b/>
      <sz val="9"/>
      <name val="Microsoft Tai Le"/>
      <family val="2"/>
    </font>
    <font>
      <b/>
      <sz val="9"/>
      <color indexed="63"/>
      <name val="Microsoft Tai Le"/>
      <family val="2"/>
    </font>
    <font>
      <b/>
      <sz val="9"/>
      <color indexed="23"/>
      <name val="Microsoft Tai Le"/>
      <family val="2"/>
    </font>
    <font>
      <sz val="18"/>
      <color rgb="FFFF0000"/>
      <name val="Microsoft Tai Le"/>
      <family val="2"/>
    </font>
    <font>
      <sz val="8"/>
      <color indexed="63"/>
      <name val="Verdana"/>
      <family val="2"/>
    </font>
    <font>
      <u/>
      <sz val="12"/>
      <color theme="10"/>
      <name val="Times New Roman"/>
      <family val="1"/>
    </font>
    <font>
      <sz val="12"/>
      <color theme="1" tint="0.499984740745262"/>
      <name val="Microsoft Tai Le"/>
      <family val="2"/>
    </font>
    <font>
      <sz val="18"/>
      <color theme="1" tint="0.499984740745262"/>
      <name val="Microsoft Tai Le"/>
      <family val="2"/>
    </font>
    <font>
      <sz val="12"/>
      <color theme="1" tint="0.499984740745262"/>
      <name val="Times New Roman"/>
      <family val="1"/>
    </font>
    <font>
      <sz val="26"/>
      <color theme="2" tint="-0.749992370372631"/>
      <name val="Microsoft Tai Le"/>
      <family val="2"/>
    </font>
    <font>
      <sz val="20"/>
      <color theme="2" tint="-0.749992370372631"/>
      <name val="Microsoft Tai Le"/>
      <family val="2"/>
    </font>
    <font>
      <sz val="22"/>
      <color theme="2" tint="-0.749992370372631"/>
      <name val="Microsoft Tai Le"/>
      <family val="2"/>
    </font>
    <font>
      <sz val="6"/>
      <color rgb="FF808080"/>
      <name val="Microsoft Tai Le"/>
      <family val="2"/>
    </font>
    <font>
      <sz val="14"/>
      <color indexed="23"/>
      <name val="Microsoft Tai Le"/>
      <family val="2"/>
    </font>
    <font>
      <sz val="14"/>
      <color rgb="FF808080"/>
      <name val="Microsoft Tai Le"/>
      <family val="2"/>
    </font>
    <font>
      <sz val="6"/>
      <color theme="1" tint="0.499984740745262"/>
      <name val="Microsoft Tai Le"/>
      <family val="2"/>
    </font>
    <font>
      <sz val="6"/>
      <color indexed="63"/>
      <name val="Microsoft Tai Le"/>
      <family val="2"/>
    </font>
    <font>
      <sz val="7"/>
      <color theme="2"/>
      <name val="Microsoft Tai Le"/>
      <family val="2"/>
    </font>
    <font>
      <sz val="5"/>
      <color indexed="23"/>
      <name val="Microsoft Tai Le"/>
      <family val="2"/>
    </font>
    <font>
      <sz val="7"/>
      <color theme="1" tint="0.499984740745262"/>
      <name val="Microsoft Tai Le"/>
      <family val="2"/>
    </font>
    <font>
      <b/>
      <sz val="7"/>
      <color indexed="63"/>
      <name val="Microsoft Tai Le"/>
      <family val="2"/>
    </font>
    <font>
      <sz val="22"/>
      <color theme="1" tint="0.34998626667073579"/>
      <name val="Microsoft Tai Le"/>
      <family val="2"/>
    </font>
    <font>
      <sz val="22"/>
      <color theme="1" tint="0.34998626667073579"/>
      <name val="Times New Roman"/>
      <family val="1"/>
    </font>
  </fonts>
  <fills count="4">
    <fill>
      <patternFill patternType="none"/>
    </fill>
    <fill>
      <patternFill patternType="gray125"/>
    </fill>
    <fill>
      <patternFill patternType="solid">
        <fgColor theme="0" tint="-4.9989318521683403E-2"/>
        <bgColor indexed="64"/>
      </patternFill>
    </fill>
    <fill>
      <patternFill patternType="solid">
        <fgColor theme="6" tint="0.39997558519241921"/>
        <bgColor indexed="64"/>
      </patternFill>
    </fill>
  </fills>
  <borders count="2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s>
  <cellStyleXfs count="6">
    <xf numFmtId="0" fontId="0" fillId="0" borderId="0"/>
    <xf numFmtId="171" fontId="2"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32" fillId="0" borderId="0" applyNumberFormat="0" applyFill="0" applyBorder="0" applyAlignment="0" applyProtection="0"/>
  </cellStyleXfs>
  <cellXfs count="342">
    <xf numFmtId="0" fontId="0" fillId="0" borderId="0" xfId="0"/>
    <xf numFmtId="0" fontId="13" fillId="0" borderId="0" xfId="0" applyFont="1" applyBorder="1" applyAlignment="1" applyProtection="1">
      <alignment vertical="center"/>
      <protection locked="0"/>
    </xf>
    <xf numFmtId="0" fontId="3" fillId="0" borderId="0" xfId="4" applyFont="1"/>
    <xf numFmtId="0" fontId="3" fillId="0" borderId="0" xfId="4" applyFont="1" applyAlignment="1">
      <alignment vertical="center"/>
    </xf>
    <xf numFmtId="0" fontId="3" fillId="0" borderId="0" xfId="4" applyFont="1" applyAlignment="1">
      <alignment wrapText="1"/>
    </xf>
    <xf numFmtId="0" fontId="4" fillId="0" borderId="0" xfId="4" applyFont="1" applyAlignment="1">
      <alignment vertical="center"/>
    </xf>
    <xf numFmtId="0" fontId="4" fillId="0" borderId="0" xfId="4" applyFont="1" applyAlignment="1"/>
    <xf numFmtId="0" fontId="3" fillId="0" borderId="0" xfId="4" applyFont="1" applyAlignment="1">
      <alignment vertical="center" wrapText="1"/>
    </xf>
    <xf numFmtId="0" fontId="4" fillId="0" borderId="0" xfId="4" applyFont="1" applyAlignment="1">
      <alignment horizontal="left" vertical="center"/>
    </xf>
    <xf numFmtId="0" fontId="3" fillId="0" borderId="0" xfId="4" applyNumberFormat="1" applyFont="1" applyAlignment="1">
      <alignment wrapText="1"/>
    </xf>
    <xf numFmtId="16" fontId="4" fillId="0" borderId="0" xfId="4" quotePrefix="1" applyNumberFormat="1" applyFont="1" applyAlignment="1">
      <alignment vertical="center"/>
    </xf>
    <xf numFmtId="0" fontId="3" fillId="0" borderId="0" xfId="4" applyFont="1" applyAlignment="1">
      <alignment horizontal="right" vertical="center"/>
    </xf>
    <xf numFmtId="0" fontId="3" fillId="0" borderId="0" xfId="4" applyFont="1" applyAlignment="1">
      <alignment horizontal="right" vertical="top"/>
    </xf>
    <xf numFmtId="0" fontId="7" fillId="0" borderId="0" xfId="0" applyFont="1" applyAlignment="1" applyProtection="1">
      <alignment vertical="center"/>
      <protection locked="0"/>
    </xf>
    <xf numFmtId="0" fontId="5" fillId="0" borderId="10" xfId="0" applyFont="1" applyBorder="1" applyAlignment="1" applyProtection="1">
      <alignment vertical="center"/>
      <protection locked="0"/>
    </xf>
    <xf numFmtId="0" fontId="5" fillId="0" borderId="0" xfId="0" applyFont="1" applyBorder="1" applyAlignment="1" applyProtection="1">
      <alignment vertical="center"/>
      <protection locked="0"/>
    </xf>
    <xf numFmtId="164" fontId="5" fillId="0" borderId="15" xfId="2" applyFont="1" applyBorder="1" applyAlignment="1" applyProtection="1">
      <alignment vertical="center"/>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vertical="center"/>
      <protection locked="0"/>
    </xf>
    <xf numFmtId="9" fontId="7" fillId="0" borderId="0" xfId="3" applyFont="1" applyAlignment="1" applyProtection="1">
      <alignment vertical="center"/>
      <protection locked="0"/>
    </xf>
    <xf numFmtId="0" fontId="10" fillId="0" borderId="10" xfId="0" applyFont="1" applyBorder="1" applyAlignment="1" applyProtection="1">
      <alignment vertical="center"/>
      <protection locked="0"/>
    </xf>
    <xf numFmtId="0" fontId="10" fillId="0" borderId="0" xfId="0" applyFont="1" applyBorder="1" applyAlignment="1" applyProtection="1">
      <alignment vertical="center"/>
      <protection locked="0"/>
    </xf>
    <xf numFmtId="164" fontId="10" fillId="0" borderId="14" xfId="2" applyFont="1" applyBorder="1" applyAlignment="1" applyProtection="1">
      <alignment vertical="center"/>
      <protection locked="0"/>
    </xf>
    <xf numFmtId="164" fontId="10" fillId="0" borderId="15" xfId="2" applyFont="1" applyBorder="1" applyAlignment="1" applyProtection="1">
      <alignment vertical="center"/>
      <protection locked="0"/>
    </xf>
    <xf numFmtId="0" fontId="6"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10" fillId="0" borderId="10" xfId="0" applyFont="1" applyBorder="1" applyAlignment="1" applyProtection="1">
      <protection locked="0"/>
    </xf>
    <xf numFmtId="0" fontId="10" fillId="0" borderId="0" xfId="0" applyFont="1" applyBorder="1" applyAlignment="1" applyProtection="1">
      <protection locked="0"/>
    </xf>
    <xf numFmtId="164" fontId="10" fillId="0" borderId="14" xfId="2" applyFont="1" applyBorder="1" applyAlignment="1" applyProtection="1">
      <protection locked="0"/>
    </xf>
    <xf numFmtId="164" fontId="10" fillId="0" borderId="15" xfId="2" applyFont="1" applyBorder="1" applyAlignment="1" applyProtection="1">
      <protection locked="0"/>
    </xf>
    <xf numFmtId="0" fontId="6" fillId="0" borderId="0" xfId="0" applyFont="1" applyAlignment="1" applyProtection="1">
      <alignment horizontal="center" vertical="center"/>
      <protection locked="0"/>
    </xf>
    <xf numFmtId="0" fontId="6" fillId="0" borderId="0" xfId="0" applyFont="1" applyAlignment="1" applyProtection="1">
      <protection locked="0"/>
    </xf>
    <xf numFmtId="0" fontId="10" fillId="0" borderId="6" xfId="0" applyFont="1" applyBorder="1" applyAlignment="1" applyProtection="1">
      <alignment vertical="center"/>
      <protection locked="0"/>
    </xf>
    <xf numFmtId="0" fontId="15" fillId="0" borderId="0" xfId="0" applyFont="1" applyFill="1" applyBorder="1" applyAlignment="1" applyProtection="1">
      <alignment horizontal="left"/>
      <protection locked="0"/>
    </xf>
    <xf numFmtId="0" fontId="13" fillId="0" borderId="0" xfId="0" applyFont="1" applyBorder="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13" fillId="0" borderId="0" xfId="0" applyFont="1" applyAlignment="1" applyProtection="1">
      <alignment vertical="center"/>
      <protection locked="0"/>
    </xf>
    <xf numFmtId="0" fontId="13" fillId="0" borderId="0" xfId="0" applyFont="1" applyBorder="1" applyAlignment="1" applyProtection="1">
      <alignment horizontal="left" vertical="center"/>
      <protection locked="0"/>
    </xf>
    <xf numFmtId="0" fontId="9" fillId="0" borderId="0" xfId="0" applyFont="1" applyBorder="1" applyAlignment="1" applyProtection="1">
      <alignment horizontal="center" vertical="top"/>
      <protection locked="0"/>
    </xf>
    <xf numFmtId="0" fontId="8" fillId="0" borderId="0" xfId="0" applyFont="1" applyBorder="1" applyAlignment="1" applyProtection="1">
      <alignment horizontal="center" vertical="center"/>
      <protection locked="0"/>
    </xf>
    <xf numFmtId="0" fontId="16" fillId="0" borderId="10" xfId="0" applyFont="1" applyBorder="1" applyAlignment="1" applyProtection="1">
      <alignment vertical="center"/>
      <protection locked="0"/>
    </xf>
    <xf numFmtId="0" fontId="16" fillId="0" borderId="0" xfId="0" applyFont="1" applyBorder="1" applyAlignment="1" applyProtection="1">
      <alignment vertical="center"/>
      <protection locked="0"/>
    </xf>
    <xf numFmtId="164" fontId="16" fillId="0" borderId="14" xfId="2" applyFont="1" applyBorder="1" applyAlignment="1" applyProtection="1">
      <alignment vertical="center"/>
      <protection locked="0"/>
    </xf>
    <xf numFmtId="164" fontId="16" fillId="0" borderId="15" xfId="2" applyFont="1" applyBorder="1" applyAlignment="1" applyProtection="1">
      <alignment vertical="center"/>
      <protection locked="0"/>
    </xf>
    <xf numFmtId="9" fontId="13" fillId="0" borderId="0" xfId="3" applyFont="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vertical="center"/>
      <protection locked="0"/>
    </xf>
    <xf numFmtId="0" fontId="17" fillId="0" borderId="0" xfId="0" applyFont="1" applyBorder="1" applyAlignment="1" applyProtection="1">
      <alignment vertical="center"/>
      <protection locked="0"/>
    </xf>
    <xf numFmtId="0" fontId="13" fillId="0" borderId="0" xfId="0" applyFont="1" applyBorder="1" applyAlignment="1" applyProtection="1">
      <alignment horizontal="right" vertical="center"/>
      <protection locked="0"/>
    </xf>
    <xf numFmtId="0" fontId="20" fillId="0" borderId="10" xfId="0" applyFont="1" applyBorder="1" applyAlignment="1" applyProtection="1">
      <alignment horizontal="center" vertical="center"/>
      <protection locked="0"/>
    </xf>
    <xf numFmtId="9" fontId="10" fillId="0" borderId="14" xfId="3" quotePrefix="1" applyFont="1" applyBorder="1" applyAlignment="1" applyProtection="1">
      <alignment horizontal="center" vertical="center"/>
      <protection locked="0"/>
    </xf>
    <xf numFmtId="164" fontId="10" fillId="0" borderId="15" xfId="2" quotePrefix="1" applyFont="1" applyBorder="1" applyAlignment="1" applyProtection="1">
      <alignment horizontal="center" vertical="center"/>
      <protection locked="0"/>
    </xf>
    <xf numFmtId="0" fontId="5" fillId="0" borderId="0" xfId="0" applyFont="1" applyAlignment="1" applyProtection="1">
      <alignment vertical="center"/>
      <protection locked="0"/>
    </xf>
    <xf numFmtId="0" fontId="5" fillId="0" borderId="15" xfId="0" applyFont="1" applyBorder="1" applyAlignment="1" applyProtection="1">
      <alignment vertical="center"/>
      <protection locked="0"/>
    </xf>
    <xf numFmtId="164" fontId="5" fillId="0" borderId="0" xfId="2" applyFont="1" applyBorder="1" applyAlignment="1" applyProtection="1">
      <alignment vertical="center"/>
      <protection locked="0"/>
    </xf>
    <xf numFmtId="0" fontId="23" fillId="0" borderId="0" xfId="0" applyFont="1" applyAlignment="1" applyProtection="1">
      <alignment vertical="center"/>
      <protection locked="0"/>
    </xf>
    <xf numFmtId="164" fontId="19" fillId="0" borderId="0" xfId="2" applyFont="1" applyFill="1" applyBorder="1" applyAlignment="1" applyProtection="1">
      <alignment vertical="center"/>
      <protection locked="0"/>
    </xf>
    <xf numFmtId="164" fontId="19" fillId="0" borderId="15" xfId="2" applyFont="1" applyFill="1" applyBorder="1" applyAlignment="1" applyProtection="1">
      <alignment vertical="center"/>
      <protection locked="0"/>
    </xf>
    <xf numFmtId="164" fontId="19" fillId="0" borderId="0" xfId="0" applyNumberFormat="1" applyFont="1" applyFill="1" applyAlignment="1" applyProtection="1">
      <alignment vertical="center"/>
      <protection locked="0"/>
    </xf>
    <xf numFmtId="164" fontId="19" fillId="0" borderId="15" xfId="0" applyNumberFormat="1" applyFont="1" applyFill="1" applyBorder="1" applyAlignment="1" applyProtection="1">
      <alignment vertical="center"/>
      <protection locked="0"/>
    </xf>
    <xf numFmtId="164" fontId="19" fillId="0" borderId="10" xfId="2" applyFont="1" applyFill="1" applyBorder="1" applyAlignment="1" applyProtection="1">
      <alignment vertical="center"/>
      <protection locked="0"/>
    </xf>
    <xf numFmtId="170" fontId="13" fillId="0" borderId="0" xfId="2" applyNumberFormat="1" applyFont="1" applyFill="1" applyBorder="1" applyAlignment="1" applyProtection="1">
      <alignment horizontal="center" vertical="center"/>
      <protection locked="0"/>
    </xf>
    <xf numFmtId="164" fontId="23" fillId="0" borderId="0" xfId="0" applyNumberFormat="1" applyFont="1" applyAlignment="1" applyProtection="1">
      <alignment vertical="center"/>
      <protection locked="0"/>
    </xf>
    <xf numFmtId="164" fontId="24" fillId="0" borderId="0" xfId="2" applyFont="1" applyFill="1" applyBorder="1" applyAlignment="1" applyProtection="1">
      <alignment vertical="center"/>
      <protection locked="0"/>
    </xf>
    <xf numFmtId="164" fontId="24" fillId="0" borderId="15" xfId="2" applyFont="1" applyFill="1" applyBorder="1" applyAlignment="1" applyProtection="1">
      <alignment vertical="center"/>
      <protection locked="0"/>
    </xf>
    <xf numFmtId="164" fontId="24" fillId="0" borderId="0" xfId="0" applyNumberFormat="1" applyFont="1" applyFill="1" applyAlignment="1" applyProtection="1">
      <alignment vertical="center"/>
      <protection locked="0"/>
    </xf>
    <xf numFmtId="164" fontId="24" fillId="0" borderId="15" xfId="0" applyNumberFormat="1" applyFont="1" applyFill="1" applyBorder="1" applyAlignment="1" applyProtection="1">
      <alignment vertical="center"/>
      <protection locked="0"/>
    </xf>
    <xf numFmtId="164" fontId="24" fillId="0" borderId="10" xfId="2" applyFont="1" applyFill="1" applyBorder="1" applyAlignment="1" applyProtection="1">
      <alignment vertical="center"/>
      <protection locked="0"/>
    </xf>
    <xf numFmtId="170" fontId="21" fillId="0" borderId="0" xfId="2" applyNumberFormat="1" applyFont="1" applyFill="1" applyBorder="1" applyAlignment="1" applyProtection="1">
      <alignment horizontal="center" vertical="center"/>
      <protection locked="0"/>
    </xf>
    <xf numFmtId="164" fontId="8" fillId="0" borderId="0" xfId="0" applyNumberFormat="1" applyFont="1" applyAlignment="1" applyProtection="1">
      <alignment vertical="center"/>
      <protection locked="0"/>
    </xf>
    <xf numFmtId="164" fontId="5" fillId="0" borderId="0" xfId="2" applyFont="1" applyAlignment="1" applyProtection="1">
      <alignment vertical="center"/>
      <protection locked="0"/>
    </xf>
    <xf numFmtId="0" fontId="13" fillId="0" borderId="0" xfId="0" applyFont="1" applyAlignment="1" applyProtection="1">
      <alignment vertical="center"/>
    </xf>
    <xf numFmtId="0" fontId="13" fillId="0" borderId="0" xfId="0" applyFont="1" applyAlignment="1" applyProtection="1">
      <alignment horizontal="center" vertical="center"/>
    </xf>
    <xf numFmtId="0" fontId="10" fillId="0" borderId="0" xfId="0" applyFont="1" applyAlignment="1" applyProtection="1">
      <alignment horizontal="center" vertical="center" wrapText="1"/>
    </xf>
    <xf numFmtId="0" fontId="7" fillId="0" borderId="0" xfId="0" applyFont="1" applyAlignment="1" applyProtection="1">
      <alignment vertical="center"/>
    </xf>
    <xf numFmtId="0" fontId="7" fillId="0" borderId="0" xfId="0" applyFont="1" applyFill="1" applyAlignment="1" applyProtection="1">
      <alignment vertical="center"/>
    </xf>
    <xf numFmtId="0" fontId="6" fillId="0" borderId="0" xfId="0" applyFont="1" applyAlignment="1" applyProtection="1">
      <alignment horizontal="center" vertical="center"/>
    </xf>
    <xf numFmtId="9" fontId="6" fillId="0" borderId="0" xfId="3" applyFont="1" applyAlignment="1" applyProtection="1">
      <alignment horizontal="center" vertical="center"/>
    </xf>
    <xf numFmtId="0" fontId="5" fillId="0" borderId="0" xfId="0" applyFont="1" applyAlignment="1" applyProtection="1">
      <alignment vertical="center"/>
    </xf>
    <xf numFmtId="0" fontId="19" fillId="0" borderId="0" xfId="0" applyFont="1" applyAlignment="1" applyProtection="1">
      <alignment vertical="center"/>
    </xf>
    <xf numFmtId="0" fontId="23" fillId="0" borderId="0" xfId="0" applyFont="1" applyAlignment="1" applyProtection="1">
      <alignment vertical="center"/>
    </xf>
    <xf numFmtId="0" fontId="10" fillId="0" borderId="0" xfId="0" applyFont="1" applyBorder="1" applyAlignment="1" applyProtection="1">
      <alignment vertical="center" wrapText="1"/>
    </xf>
    <xf numFmtId="164" fontId="13" fillId="0" borderId="0" xfId="2" applyFont="1" applyFill="1" applyBorder="1" applyAlignment="1" applyProtection="1">
      <alignment vertical="center" wrapText="1"/>
    </xf>
    <xf numFmtId="9" fontId="6" fillId="0" borderId="0" xfId="3" applyNumberFormat="1" applyFont="1" applyFill="1" applyBorder="1" applyAlignment="1" applyProtection="1">
      <alignment horizontal="center" vertical="center"/>
    </xf>
    <xf numFmtId="9" fontId="9" fillId="0" borderId="0" xfId="3" applyFont="1" applyFill="1" applyBorder="1" applyAlignment="1" applyProtection="1">
      <alignment horizontal="center" vertical="center"/>
    </xf>
    <xf numFmtId="164" fontId="10" fillId="0" borderId="0" xfId="0" applyNumberFormat="1" applyFont="1" applyFill="1" applyAlignment="1" applyProtection="1">
      <alignment vertical="center"/>
    </xf>
    <xf numFmtId="164" fontId="13" fillId="0" borderId="0" xfId="0" applyNumberFormat="1" applyFont="1" applyFill="1" applyAlignment="1" applyProtection="1">
      <alignment vertical="center"/>
    </xf>
    <xf numFmtId="0" fontId="25" fillId="0" borderId="0" xfId="0" applyFont="1" applyBorder="1" applyAlignment="1" applyProtection="1">
      <alignment horizontal="right" vertical="center" wrapText="1"/>
    </xf>
    <xf numFmtId="164" fontId="21" fillId="0" borderId="0" xfId="2" applyFont="1" applyFill="1" applyBorder="1" applyAlignment="1" applyProtection="1">
      <alignment vertical="center" wrapText="1"/>
    </xf>
    <xf numFmtId="9" fontId="8" fillId="0" borderId="0" xfId="3" applyNumberFormat="1" applyFont="1" applyFill="1" applyBorder="1" applyAlignment="1" applyProtection="1">
      <alignment horizontal="center" vertical="center"/>
    </xf>
    <xf numFmtId="9" fontId="8" fillId="0" borderId="0" xfId="3" applyFont="1" applyFill="1" applyBorder="1" applyAlignment="1" applyProtection="1">
      <alignment horizontal="center" vertical="center"/>
    </xf>
    <xf numFmtId="164" fontId="24" fillId="0" borderId="0" xfId="0" applyNumberFormat="1" applyFont="1" applyFill="1" applyAlignment="1" applyProtection="1">
      <alignment vertical="center"/>
    </xf>
    <xf numFmtId="164" fontId="21" fillId="0" borderId="0" xfId="0" applyNumberFormat="1" applyFont="1" applyFill="1" applyAlignment="1" applyProtection="1">
      <alignment vertical="center"/>
    </xf>
    <xf numFmtId="9" fontId="6" fillId="0" borderId="0" xfId="3" applyNumberFormat="1" applyFont="1" applyBorder="1" applyAlignment="1" applyProtection="1">
      <alignment horizontal="center" vertical="center"/>
    </xf>
    <xf numFmtId="164" fontId="13" fillId="0" borderId="0" xfId="0" applyNumberFormat="1" applyFont="1" applyAlignment="1" applyProtection="1">
      <alignment vertical="center"/>
    </xf>
    <xf numFmtId="9" fontId="9" fillId="0" borderId="0" xfId="3" applyFont="1" applyBorder="1" applyAlignment="1" applyProtection="1">
      <alignment horizontal="center" vertical="center"/>
    </xf>
    <xf numFmtId="0" fontId="25" fillId="0" borderId="0" xfId="0" applyFont="1" applyFill="1" applyBorder="1" applyAlignment="1" applyProtection="1">
      <alignment horizontal="right" vertical="center" wrapText="1"/>
    </xf>
    <xf numFmtId="167" fontId="8"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7" fillId="0" borderId="0" xfId="0" applyFont="1" applyBorder="1" applyAlignment="1" applyProtection="1">
      <alignment vertical="center"/>
    </xf>
    <xf numFmtId="0" fontId="30" fillId="0" borderId="0" xfId="0" applyFont="1" applyBorder="1" applyAlignment="1" applyProtection="1">
      <alignment vertical="center" wrapText="1"/>
    </xf>
    <xf numFmtId="0" fontId="30" fillId="0" borderId="0" xfId="0" applyFont="1" applyFill="1" applyBorder="1" applyAlignment="1" applyProtection="1">
      <alignment vertical="center" wrapText="1"/>
    </xf>
    <xf numFmtId="9" fontId="7" fillId="0" borderId="0" xfId="3" applyFont="1" applyBorder="1" applyAlignment="1" applyProtection="1">
      <alignment vertical="center"/>
    </xf>
    <xf numFmtId="0" fontId="34" fillId="0" borderId="0" xfId="0" applyFont="1" applyFill="1" applyBorder="1" applyAlignment="1" applyProtection="1">
      <alignment vertical="center" wrapText="1"/>
    </xf>
    <xf numFmtId="0" fontId="6" fillId="0" borderId="0" xfId="0" applyFont="1" applyFill="1" applyAlignment="1" applyProtection="1">
      <alignment horizontal="center" vertical="center"/>
    </xf>
    <xf numFmtId="9" fontId="7" fillId="0" borderId="0" xfId="3" applyFont="1" applyAlignment="1" applyProtection="1">
      <alignment vertical="center"/>
    </xf>
    <xf numFmtId="164" fontId="5" fillId="0" borderId="0" xfId="2" applyFont="1" applyAlignment="1" applyProtection="1">
      <alignment vertical="center"/>
    </xf>
    <xf numFmtId="49" fontId="19" fillId="0" borderId="0" xfId="0" applyNumberFormat="1" applyFont="1" applyFill="1" applyBorder="1" applyAlignment="1" applyProtection="1">
      <alignment vertical="center" wrapText="1"/>
    </xf>
    <xf numFmtId="49" fontId="8" fillId="0" borderId="0" xfId="0" applyNumberFormat="1" applyFont="1" applyFill="1" applyBorder="1" applyAlignment="1" applyProtection="1">
      <alignment vertical="center"/>
    </xf>
    <xf numFmtId="0" fontId="8" fillId="0" borderId="0" xfId="0" applyFont="1" applyAlignment="1" applyProtection="1">
      <alignment vertical="center"/>
    </xf>
    <xf numFmtId="49" fontId="8" fillId="0" borderId="0" xfId="0" applyNumberFormat="1" applyFont="1" applyFill="1" applyBorder="1" applyAlignment="1" applyProtection="1">
      <alignment vertical="center" wrapText="1"/>
    </xf>
    <xf numFmtId="0" fontId="8" fillId="0" borderId="0" xfId="0" applyFont="1" applyFill="1" applyAlignment="1" applyProtection="1">
      <alignment vertical="center"/>
    </xf>
    <xf numFmtId="9" fontId="8" fillId="0" borderId="0" xfId="3" applyFont="1" applyFill="1" applyBorder="1" applyAlignment="1" applyProtection="1">
      <alignment vertical="center" wrapText="1"/>
    </xf>
    <xf numFmtId="0" fontId="4" fillId="0" borderId="0" xfId="0" applyFont="1" applyAlignment="1">
      <alignment vertical="center"/>
    </xf>
    <xf numFmtId="0" fontId="3" fillId="0" borderId="0" xfId="0" applyFont="1" applyAlignment="1">
      <alignment vertical="center"/>
    </xf>
    <xf numFmtId="0" fontId="4" fillId="0" borderId="0" xfId="0" applyFont="1" applyAlignment="1">
      <alignment vertical="center" wrapText="1"/>
    </xf>
    <xf numFmtId="0" fontId="3" fillId="0" borderId="0" xfId="0" applyFont="1" applyAlignment="1">
      <alignment vertical="center" wrapText="1"/>
    </xf>
    <xf numFmtId="0" fontId="12" fillId="0" borderId="0" xfId="0" applyFont="1" applyAlignment="1" applyProtection="1">
      <alignment horizontal="center" vertical="center"/>
    </xf>
    <xf numFmtId="0" fontId="8" fillId="0" borderId="0" xfId="0" applyFont="1" applyAlignment="1" applyProtection="1">
      <alignment vertical="center"/>
      <protection locked="0"/>
    </xf>
    <xf numFmtId="0" fontId="14" fillId="0" borderId="0" xfId="0" quotePrefix="1" applyFont="1" applyBorder="1" applyAlignment="1" applyProtection="1">
      <alignment horizontal="center" vertical="center"/>
      <protection locked="0"/>
    </xf>
    <xf numFmtId="0" fontId="6" fillId="0" borderId="0" xfId="0" applyFont="1" applyBorder="1" applyAlignment="1" applyProtection="1">
      <alignment vertical="center"/>
      <protection locked="0"/>
    </xf>
    <xf numFmtId="170" fontId="10" fillId="3" borderId="0" xfId="2" applyNumberFormat="1" applyFont="1" applyFill="1" applyBorder="1" applyAlignment="1" applyProtection="1">
      <alignment horizontal="center" vertical="center"/>
      <protection locked="0"/>
    </xf>
    <xf numFmtId="170" fontId="13" fillId="3" borderId="0" xfId="2" applyNumberFormat="1" applyFont="1" applyFill="1" applyBorder="1" applyAlignment="1" applyProtection="1">
      <alignment horizontal="center" vertical="center"/>
      <protection locked="0"/>
    </xf>
    <xf numFmtId="9" fontId="43" fillId="0" borderId="0" xfId="3" applyFont="1" applyAlignment="1" applyProtection="1">
      <alignment horizontal="center" vertical="center"/>
    </xf>
    <xf numFmtId="0" fontId="43" fillId="0" borderId="0" xfId="0" applyFont="1" applyFill="1" applyAlignment="1" applyProtection="1">
      <alignment horizontal="center" vertical="center" wrapText="1"/>
    </xf>
    <xf numFmtId="167" fontId="6" fillId="0" borderId="0" xfId="0" applyNumberFormat="1" applyFont="1" applyFill="1" applyBorder="1" applyAlignment="1" applyProtection="1">
      <alignment horizontal="center" vertical="center"/>
    </xf>
    <xf numFmtId="0" fontId="24" fillId="2" borderId="0" xfId="0" applyFont="1" applyFill="1" applyBorder="1" applyAlignment="1" applyProtection="1">
      <alignment vertical="center" wrapText="1"/>
    </xf>
    <xf numFmtId="0" fontId="24" fillId="2" borderId="0" xfId="0" applyFont="1" applyFill="1" applyBorder="1" applyAlignment="1" applyProtection="1">
      <alignment horizontal="left" vertical="center" wrapText="1"/>
    </xf>
    <xf numFmtId="164" fontId="21" fillId="2" borderId="0" xfId="2" applyFont="1" applyFill="1" applyBorder="1" applyAlignment="1" applyProtection="1">
      <alignment vertical="center" wrapText="1"/>
    </xf>
    <xf numFmtId="9" fontId="8" fillId="2" borderId="0" xfId="3" applyNumberFormat="1" applyFont="1" applyFill="1" applyBorder="1" applyAlignment="1" applyProtection="1">
      <alignment horizontal="center" vertical="center"/>
    </xf>
    <xf numFmtId="0" fontId="24" fillId="0" borderId="0" xfId="0" applyFont="1" applyFill="1" applyBorder="1" applyAlignment="1" applyProtection="1">
      <alignment vertical="center" wrapText="1"/>
    </xf>
    <xf numFmtId="0" fontId="24"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21" fillId="0" borderId="0" xfId="0" applyFont="1" applyFill="1" applyAlignment="1" applyProtection="1">
      <alignment horizontal="center" vertical="center"/>
    </xf>
    <xf numFmtId="0" fontId="21" fillId="0" borderId="0" xfId="0" applyFont="1" applyFill="1" applyAlignment="1" applyProtection="1">
      <alignment vertical="center"/>
    </xf>
    <xf numFmtId="167" fontId="6" fillId="0" borderId="0" xfId="0" applyNumberFormat="1" applyFont="1" applyFill="1" applyBorder="1" applyAlignment="1" applyProtection="1">
      <alignment vertical="center"/>
    </xf>
    <xf numFmtId="167" fontId="8" fillId="0" borderId="0" xfId="0" applyNumberFormat="1" applyFont="1" applyFill="1" applyBorder="1" applyAlignment="1" applyProtection="1">
      <alignment vertical="center"/>
    </xf>
    <xf numFmtId="0" fontId="5" fillId="0" borderId="2" xfId="0" applyFont="1" applyBorder="1" applyAlignment="1" applyProtection="1">
      <alignment vertical="center"/>
    </xf>
    <xf numFmtId="0" fontId="5" fillId="0" borderId="3" xfId="0" applyFont="1" applyBorder="1" applyAlignment="1" applyProtection="1">
      <alignment vertical="center"/>
    </xf>
    <xf numFmtId="164" fontId="5" fillId="0" borderId="12" xfId="2" applyFont="1" applyBorder="1" applyAlignment="1" applyProtection="1">
      <alignment vertical="center"/>
    </xf>
    <xf numFmtId="164" fontId="5" fillId="0" borderId="13" xfId="2" applyFont="1" applyBorder="1" applyAlignment="1" applyProtection="1">
      <alignment vertical="center"/>
    </xf>
    <xf numFmtId="0" fontId="5" fillId="0" borderId="10" xfId="0" applyFont="1" applyBorder="1" applyAlignment="1" applyProtection="1">
      <alignment vertical="center"/>
    </xf>
    <xf numFmtId="0" fontId="5" fillId="0" borderId="0" xfId="0" applyFont="1" applyBorder="1" applyAlignment="1" applyProtection="1">
      <alignment vertical="center"/>
    </xf>
    <xf numFmtId="164" fontId="5" fillId="0" borderId="14" xfId="2" applyFont="1" applyBorder="1" applyAlignment="1" applyProtection="1">
      <alignment vertical="center"/>
    </xf>
    <xf numFmtId="164" fontId="5" fillId="0" borderId="15" xfId="2" applyFont="1" applyBorder="1" applyAlignment="1" applyProtection="1">
      <alignment vertical="center"/>
    </xf>
    <xf numFmtId="0" fontId="33" fillId="0" borderId="10" xfId="0" applyFont="1" applyBorder="1" applyAlignment="1" applyProtection="1">
      <alignment vertical="center"/>
    </xf>
    <xf numFmtId="0" fontId="33" fillId="0" borderId="0" xfId="0" applyFont="1" applyBorder="1" applyAlignment="1" applyProtection="1">
      <alignment vertical="center"/>
    </xf>
    <xf numFmtId="164" fontId="33" fillId="0" borderId="14" xfId="2" applyFont="1" applyBorder="1" applyAlignment="1" applyProtection="1">
      <alignment vertical="center"/>
    </xf>
    <xf numFmtId="164" fontId="33" fillId="0" borderId="15" xfId="2" applyFont="1" applyBorder="1" applyAlignment="1" applyProtection="1">
      <alignment vertical="center"/>
    </xf>
    <xf numFmtId="0" fontId="11" fillId="0" borderId="10" xfId="0" applyFont="1" applyBorder="1" applyAlignment="1" applyProtection="1">
      <alignment vertical="center"/>
    </xf>
    <xf numFmtId="0" fontId="11" fillId="0" borderId="0" xfId="0" applyFont="1" applyBorder="1" applyAlignment="1" applyProtection="1">
      <alignment vertical="center"/>
    </xf>
    <xf numFmtId="164" fontId="11" fillId="0" borderId="14" xfId="2" applyFont="1" applyBorder="1" applyAlignment="1" applyProtection="1">
      <alignment vertical="center"/>
    </xf>
    <xf numFmtId="164" fontId="11" fillId="0" borderId="15" xfId="2" applyFont="1" applyBorder="1" applyAlignment="1" applyProtection="1">
      <alignment vertical="center"/>
    </xf>
    <xf numFmtId="0" fontId="10" fillId="0" borderId="10" xfId="0" applyFont="1" applyBorder="1" applyAlignment="1" applyProtection="1">
      <alignment vertical="center"/>
    </xf>
    <xf numFmtId="0" fontId="10" fillId="0" borderId="0" xfId="0" applyFont="1" applyBorder="1" applyAlignment="1" applyProtection="1">
      <alignment vertical="center"/>
    </xf>
    <xf numFmtId="164" fontId="10" fillId="0" borderId="14" xfId="2" applyFont="1" applyBorder="1" applyAlignment="1" applyProtection="1">
      <alignment vertical="center"/>
    </xf>
    <xf numFmtId="164" fontId="10" fillId="0" borderId="15" xfId="2" applyFont="1" applyBorder="1" applyAlignment="1" applyProtection="1">
      <alignment vertical="center"/>
    </xf>
    <xf numFmtId="14" fontId="42" fillId="0" borderId="0" xfId="0" applyNumberFormat="1" applyFont="1" applyAlignment="1" applyProtection="1">
      <alignment horizontal="left" vertical="center"/>
    </xf>
    <xf numFmtId="0" fontId="6" fillId="0" borderId="0" xfId="0" applyFont="1" applyFill="1" applyAlignment="1" applyProtection="1">
      <alignment vertical="center"/>
    </xf>
    <xf numFmtId="0" fontId="6" fillId="0" borderId="0" xfId="0" applyFont="1" applyAlignment="1" applyProtection="1">
      <alignment vertical="center"/>
    </xf>
    <xf numFmtId="0" fontId="6" fillId="0" borderId="0" xfId="0" applyFont="1" applyAlignment="1" applyProtection="1">
      <alignment horizontal="right" vertical="center"/>
    </xf>
    <xf numFmtId="165" fontId="13" fillId="0" borderId="0" xfId="0" applyNumberFormat="1" applyFont="1" applyBorder="1" applyAlignment="1" applyProtection="1">
      <alignment horizontal="center" vertical="center"/>
    </xf>
    <xf numFmtId="0" fontId="33" fillId="0" borderId="0" xfId="0" applyFont="1" applyAlignment="1" applyProtection="1">
      <alignment vertical="center"/>
    </xf>
    <xf numFmtId="0" fontId="11" fillId="0" borderId="0" xfId="0" applyFont="1" applyAlignment="1" applyProtection="1">
      <alignment vertical="center"/>
    </xf>
    <xf numFmtId="0" fontId="7" fillId="2" borderId="0" xfId="0" applyFont="1" applyFill="1" applyAlignment="1" applyProtection="1">
      <alignment vertical="center"/>
    </xf>
    <xf numFmtId="9" fontId="7" fillId="2" borderId="0" xfId="3" applyFont="1" applyFill="1" applyAlignment="1" applyProtection="1">
      <alignment vertical="center"/>
    </xf>
    <xf numFmtId="0" fontId="13" fillId="0" borderId="0" xfId="0" applyFont="1" applyBorder="1" applyAlignment="1" applyProtection="1">
      <alignment horizontal="left" vertical="center" wrapText="1"/>
    </xf>
    <xf numFmtId="167" fontId="9" fillId="0" borderId="0" xfId="0" applyNumberFormat="1" applyFont="1" applyFill="1" applyBorder="1" applyAlignment="1" applyProtection="1">
      <alignment horizontal="center" vertical="center"/>
    </xf>
    <xf numFmtId="169" fontId="9" fillId="0" borderId="0" xfId="2" applyNumberFormat="1" applyFont="1" applyFill="1" applyBorder="1" applyAlignment="1" applyProtection="1">
      <alignment vertical="center"/>
    </xf>
    <xf numFmtId="164" fontId="31" fillId="0" borderId="0" xfId="2" applyFont="1" applyFill="1" applyBorder="1" applyAlignment="1" applyProtection="1">
      <alignment vertical="center"/>
    </xf>
    <xf numFmtId="9" fontId="8" fillId="0" borderId="0" xfId="3" applyFont="1" applyBorder="1" applyAlignment="1" applyProtection="1">
      <alignment horizontal="center" vertical="center"/>
    </xf>
    <xf numFmtId="0" fontId="9" fillId="0" borderId="0" xfId="0" applyFont="1" applyFill="1" applyAlignment="1" applyProtection="1">
      <alignment vertical="center"/>
    </xf>
    <xf numFmtId="164" fontId="13" fillId="0" borderId="0" xfId="2" applyFont="1" applyFill="1" applyBorder="1" applyAlignment="1" applyProtection="1">
      <alignment horizontal="center" vertical="center"/>
    </xf>
    <xf numFmtId="9" fontId="8" fillId="0" borderId="6" xfId="3" applyFont="1" applyBorder="1" applyAlignment="1" applyProtection="1">
      <alignment horizontal="center" vertical="center"/>
    </xf>
    <xf numFmtId="167" fontId="19" fillId="0" borderId="8" xfId="0" applyNumberFormat="1" applyFont="1" applyBorder="1" applyAlignment="1" applyProtection="1">
      <alignment horizontal="center" vertical="center"/>
    </xf>
    <xf numFmtId="167" fontId="19" fillId="0" borderId="7" xfId="0" applyNumberFormat="1" applyFont="1" applyFill="1" applyBorder="1" applyAlignment="1" applyProtection="1">
      <alignment horizontal="center" vertical="center"/>
    </xf>
    <xf numFmtId="167" fontId="19" fillId="0" borderId="7" xfId="0" applyNumberFormat="1" applyFont="1" applyFill="1" applyBorder="1" applyAlignment="1" applyProtection="1">
      <alignment vertical="center"/>
    </xf>
    <xf numFmtId="167" fontId="10" fillId="0" borderId="7" xfId="0" applyNumberFormat="1" applyFont="1" applyFill="1" applyBorder="1" applyAlignment="1" applyProtection="1">
      <alignment horizontal="left" vertical="center"/>
    </xf>
    <xf numFmtId="167" fontId="19" fillId="0" borderId="9" xfId="0" applyNumberFormat="1" applyFont="1" applyBorder="1" applyAlignment="1" applyProtection="1">
      <alignment horizontal="center" vertical="center"/>
    </xf>
    <xf numFmtId="167" fontId="14" fillId="0" borderId="0" xfId="0" applyNumberFormat="1" applyFont="1" applyBorder="1" applyAlignment="1" applyProtection="1">
      <alignment horizontal="center" vertical="center"/>
    </xf>
    <xf numFmtId="167" fontId="19" fillId="0" borderId="0" xfId="0" applyNumberFormat="1" applyFont="1" applyBorder="1" applyAlignment="1" applyProtection="1">
      <alignment horizontal="right" vertical="center"/>
    </xf>
    <xf numFmtId="167" fontId="19" fillId="0" borderId="0" xfId="0" applyNumberFormat="1" applyFont="1" applyFill="1" applyBorder="1" applyAlignment="1" applyProtection="1">
      <alignment horizontal="center" vertical="center"/>
    </xf>
    <xf numFmtId="167" fontId="19" fillId="0" borderId="0" xfId="0" applyNumberFormat="1" applyFont="1" applyFill="1" applyBorder="1" applyAlignment="1" applyProtection="1">
      <alignment vertical="center"/>
    </xf>
    <xf numFmtId="167" fontId="10" fillId="0" borderId="0" xfId="0" applyNumberFormat="1" applyFont="1" applyFill="1" applyBorder="1" applyAlignment="1" applyProtection="1">
      <alignment horizontal="left" vertical="center"/>
    </xf>
    <xf numFmtId="167" fontId="19" fillId="0" borderId="0" xfId="0" applyNumberFormat="1" applyFont="1" applyBorder="1" applyAlignment="1" applyProtection="1">
      <alignment horizontal="center" vertical="center"/>
    </xf>
    <xf numFmtId="0" fontId="26" fillId="0" borderId="0" xfId="0" applyFont="1" applyBorder="1" applyAlignment="1" applyProtection="1">
      <alignment horizontal="left" vertical="center" wrapText="1"/>
    </xf>
    <xf numFmtId="167"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164" fontId="26" fillId="0" borderId="0" xfId="2" applyFont="1" applyFill="1" applyBorder="1" applyAlignment="1" applyProtection="1">
      <alignment horizontal="center" vertical="center"/>
    </xf>
    <xf numFmtId="167" fontId="19" fillId="0" borderId="7" xfId="0" applyNumberFormat="1" applyFont="1" applyFill="1" applyBorder="1" applyAlignment="1" applyProtection="1">
      <alignment horizontal="left" vertical="center"/>
    </xf>
    <xf numFmtId="164" fontId="19" fillId="0" borderId="0" xfId="0" applyNumberFormat="1" applyFont="1" applyAlignment="1" applyProtection="1">
      <alignment vertical="center"/>
    </xf>
    <xf numFmtId="0" fontId="23" fillId="0" borderId="0" xfId="0" applyFont="1" applyBorder="1" applyAlignment="1" applyProtection="1">
      <alignment vertical="center"/>
    </xf>
    <xf numFmtId="0" fontId="23" fillId="0" borderId="0" xfId="0" applyFont="1" applyFill="1" applyBorder="1" applyAlignment="1" applyProtection="1">
      <alignment vertical="center"/>
    </xf>
    <xf numFmtId="170" fontId="21" fillId="0" borderId="0" xfId="2" applyNumberFormat="1" applyFont="1" applyFill="1" applyBorder="1" applyAlignment="1" applyProtection="1">
      <alignment horizontal="center" vertical="center"/>
    </xf>
    <xf numFmtId="164" fontId="8" fillId="0" borderId="0" xfId="0" applyNumberFormat="1" applyFont="1" applyAlignment="1" applyProtection="1">
      <alignment vertical="center"/>
    </xf>
    <xf numFmtId="169" fontId="13" fillId="0" borderId="0" xfId="2" applyNumberFormat="1" applyFont="1" applyFill="1" applyBorder="1" applyAlignment="1" applyProtection="1">
      <alignment horizontal="center" vertical="center"/>
    </xf>
    <xf numFmtId="164" fontId="26" fillId="0" borderId="0" xfId="0" applyNumberFormat="1" applyFont="1" applyAlignment="1" applyProtection="1">
      <alignment vertical="center"/>
    </xf>
    <xf numFmtId="0" fontId="28" fillId="0" borderId="0" xfId="0" applyFont="1" applyBorder="1" applyAlignment="1" applyProtection="1">
      <alignment horizontal="left" vertical="center" wrapText="1"/>
    </xf>
    <xf numFmtId="0" fontId="26" fillId="0" borderId="0" xfId="0" applyFont="1" applyFill="1" applyBorder="1" applyAlignment="1" applyProtection="1">
      <alignment horizontal="left" vertical="center" wrapText="1"/>
    </xf>
    <xf numFmtId="164" fontId="28" fillId="0" borderId="0" xfId="2" applyFont="1" applyFill="1" applyBorder="1" applyAlignment="1" applyProtection="1">
      <alignment vertical="center"/>
    </xf>
    <xf numFmtId="164" fontId="28" fillId="0" borderId="0" xfId="2" applyFont="1" applyBorder="1" applyAlignment="1" applyProtection="1">
      <alignment vertical="center"/>
    </xf>
    <xf numFmtId="9" fontId="28" fillId="0" borderId="0" xfId="3" applyFont="1" applyBorder="1" applyAlignment="1" applyProtection="1">
      <alignment vertical="center"/>
    </xf>
    <xf numFmtId="0" fontId="28" fillId="0" borderId="0" xfId="0" applyFont="1" applyFill="1" applyBorder="1" applyAlignment="1" applyProtection="1">
      <alignment horizontal="left" vertical="center" wrapText="1"/>
    </xf>
    <xf numFmtId="0" fontId="28" fillId="0" borderId="0" xfId="0" applyFont="1" applyBorder="1" applyAlignment="1" applyProtection="1">
      <alignment vertical="center" wrapText="1"/>
    </xf>
    <xf numFmtId="9" fontId="28" fillId="0" borderId="0" xfId="3" applyFont="1" applyBorder="1" applyAlignment="1" applyProtection="1">
      <alignment vertical="center" wrapText="1"/>
    </xf>
    <xf numFmtId="164" fontId="26" fillId="0" borderId="0" xfId="2" applyFont="1" applyBorder="1" applyAlignment="1" applyProtection="1">
      <alignment vertical="center"/>
    </xf>
    <xf numFmtId="43" fontId="23" fillId="0" borderId="0" xfId="0" applyNumberFormat="1" applyFont="1" applyAlignment="1" applyProtection="1">
      <alignment vertical="center"/>
    </xf>
    <xf numFmtId="0" fontId="29" fillId="0" borderId="0" xfId="0" applyFont="1" applyFill="1" applyAlignment="1" applyProtection="1">
      <alignment vertical="center"/>
    </xf>
    <xf numFmtId="164" fontId="28" fillId="0" borderId="0" xfId="2" applyFont="1" applyBorder="1" applyAlignment="1" applyProtection="1">
      <alignment horizontal="center" vertical="center"/>
    </xf>
    <xf numFmtId="0" fontId="13" fillId="0" borderId="0" xfId="0" applyFont="1" applyBorder="1" applyAlignment="1" applyProtection="1">
      <alignment horizontal="left" vertical="center"/>
    </xf>
    <xf numFmtId="164" fontId="23" fillId="0" borderId="0" xfId="2" applyFont="1" applyAlignment="1" applyProtection="1">
      <alignment vertical="center"/>
    </xf>
    <xf numFmtId="0" fontId="6" fillId="0" borderId="1" xfId="0" applyFont="1" applyFill="1" applyBorder="1" applyAlignment="1" applyProtection="1">
      <alignment horizontal="center" vertical="center"/>
    </xf>
    <xf numFmtId="0" fontId="13" fillId="0" borderId="1" xfId="0" applyFont="1" applyBorder="1" applyAlignment="1" applyProtection="1">
      <alignment horizontal="left" vertical="center"/>
    </xf>
    <xf numFmtId="0" fontId="29" fillId="0" borderId="1" xfId="0" applyFont="1" applyFill="1" applyBorder="1" applyAlignment="1" applyProtection="1">
      <alignment vertical="center"/>
    </xf>
    <xf numFmtId="0" fontId="28" fillId="0" borderId="1" xfId="0" applyFont="1" applyFill="1" applyBorder="1" applyAlignment="1" applyProtection="1">
      <alignment horizontal="left" vertical="center" wrapText="1"/>
    </xf>
    <xf numFmtId="0" fontId="28" fillId="0" borderId="1" xfId="0" applyFont="1" applyBorder="1" applyAlignment="1" applyProtection="1">
      <alignment vertical="center" wrapText="1"/>
    </xf>
    <xf numFmtId="164" fontId="28" fillId="0" borderId="1" xfId="2" applyFont="1" applyBorder="1" applyAlignment="1" applyProtection="1">
      <alignment vertical="center" wrapText="1"/>
    </xf>
    <xf numFmtId="164" fontId="26" fillId="0" borderId="1" xfId="2" applyFont="1" applyBorder="1" applyAlignment="1" applyProtection="1">
      <alignment vertical="center"/>
    </xf>
    <xf numFmtId="164" fontId="13" fillId="2" borderId="0" xfId="0" applyNumberFormat="1" applyFont="1" applyFill="1" applyAlignment="1" applyProtection="1">
      <alignment vertical="center"/>
    </xf>
    <xf numFmtId="0" fontId="39" fillId="0" borderId="0" xfId="0" applyFont="1" applyFill="1" applyAlignment="1" applyProtection="1">
      <alignment horizontal="left" vertical="center" wrapText="1"/>
    </xf>
    <xf numFmtId="0" fontId="9" fillId="0" borderId="0" xfId="0" applyFont="1" applyFill="1" applyAlignment="1" applyProtection="1">
      <alignment horizontal="left" vertical="center" wrapText="1"/>
    </xf>
    <xf numFmtId="0" fontId="6" fillId="0" borderId="0" xfId="0" applyFont="1" applyFill="1" applyAlignment="1" applyProtection="1">
      <alignment horizontal="left" vertical="center"/>
    </xf>
    <xf numFmtId="0" fontId="10"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6" fillId="0" borderId="0" xfId="0" applyFont="1" applyAlignment="1" applyProtection="1"/>
    <xf numFmtId="0" fontId="9" fillId="0" borderId="0" xfId="0" applyFont="1" applyAlignment="1" applyProtection="1">
      <alignment horizontal="center" vertical="center"/>
    </xf>
    <xf numFmtId="0" fontId="10" fillId="0" borderId="0" xfId="0" applyFont="1" applyFill="1" applyBorder="1" applyAlignment="1" applyProtection="1">
      <alignment horizontal="center" vertical="center"/>
    </xf>
    <xf numFmtId="0" fontId="6"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164" fontId="44" fillId="0" borderId="0" xfId="0" applyNumberFormat="1" applyFont="1" applyFill="1" applyAlignment="1" applyProtection="1">
      <alignment vertical="center"/>
    </xf>
    <xf numFmtId="164" fontId="44" fillId="2" borderId="0" xfId="0" applyNumberFormat="1" applyFont="1" applyFill="1" applyAlignment="1" applyProtection="1">
      <alignment vertical="center"/>
    </xf>
    <xf numFmtId="9" fontId="45" fillId="2" borderId="0" xfId="3" applyFont="1" applyFill="1" applyBorder="1" applyAlignment="1" applyProtection="1">
      <alignment horizontal="center" vertical="center"/>
    </xf>
    <xf numFmtId="9" fontId="45" fillId="0" borderId="0" xfId="3" applyFont="1" applyFill="1" applyBorder="1" applyAlignment="1" applyProtection="1">
      <alignment horizontal="center" vertical="center"/>
    </xf>
    <xf numFmtId="9" fontId="45" fillId="0" borderId="0" xfId="3" applyFont="1" applyAlignment="1" applyProtection="1">
      <alignment vertical="center"/>
    </xf>
    <xf numFmtId="14" fontId="46" fillId="0" borderId="6" xfId="0" applyNumberFormat="1" applyFont="1" applyBorder="1" applyAlignment="1" applyProtection="1">
      <alignment horizontal="left" vertical="center"/>
      <protection locked="0"/>
    </xf>
    <xf numFmtId="0" fontId="46" fillId="0" borderId="6" xfId="0" applyFont="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6" xfId="0" applyFont="1" applyFill="1" applyBorder="1" applyAlignment="1" applyProtection="1">
      <alignment horizontal="left" vertical="center"/>
      <protection locked="0"/>
    </xf>
    <xf numFmtId="0" fontId="46" fillId="0" borderId="7" xfId="0" applyFont="1" applyFill="1" applyBorder="1" applyAlignment="1" applyProtection="1">
      <alignment horizontal="left" vertical="center"/>
      <protection locked="0"/>
    </xf>
    <xf numFmtId="0" fontId="46" fillId="0" borderId="7" xfId="0" applyFont="1" applyBorder="1" applyAlignment="1" applyProtection="1">
      <alignment horizontal="left" vertical="center"/>
      <protection locked="0"/>
    </xf>
    <xf numFmtId="0" fontId="46" fillId="0" borderId="7" xfId="0" applyFont="1" applyBorder="1" applyAlignment="1" applyProtection="1">
      <alignment horizontal="left"/>
      <protection locked="0"/>
    </xf>
    <xf numFmtId="0" fontId="46" fillId="0" borderId="0" xfId="0" quotePrefix="1" applyFont="1" applyBorder="1" applyAlignment="1" applyProtection="1">
      <alignment horizontal="left" vertical="center"/>
      <protection locked="0"/>
    </xf>
    <xf numFmtId="168" fontId="29" fillId="0" borderId="0" xfId="2" applyNumberFormat="1" applyFont="1" applyFill="1" applyBorder="1" applyAlignment="1" applyProtection="1">
      <alignment vertical="center"/>
    </xf>
    <xf numFmtId="0" fontId="26" fillId="3" borderId="2" xfId="0" applyFont="1" applyFill="1" applyBorder="1" applyAlignment="1" applyProtection="1">
      <alignment horizontal="left" vertical="center" wrapText="1"/>
    </xf>
    <xf numFmtId="167" fontId="23" fillId="3" borderId="3" xfId="0" applyNumberFormat="1" applyFont="1" applyFill="1" applyBorder="1" applyAlignment="1" applyProtection="1">
      <alignment horizontal="center" vertical="center"/>
    </xf>
    <xf numFmtId="164" fontId="26" fillId="3" borderId="3" xfId="2" applyFont="1" applyFill="1" applyBorder="1" applyAlignment="1" applyProtection="1">
      <alignment vertical="center"/>
    </xf>
    <xf numFmtId="0" fontId="26" fillId="3" borderId="3" xfId="0" applyFont="1" applyFill="1" applyBorder="1" applyAlignment="1" applyProtection="1">
      <alignment horizontal="left" vertical="center" wrapText="1"/>
    </xf>
    <xf numFmtId="164" fontId="26" fillId="3" borderId="3" xfId="2" applyFont="1" applyFill="1" applyBorder="1" applyAlignment="1" applyProtection="1">
      <alignment horizontal="center" vertical="center"/>
    </xf>
    <xf numFmtId="9" fontId="26" fillId="3" borderId="3" xfId="3" applyFont="1" applyFill="1" applyBorder="1" applyAlignment="1" applyProtection="1">
      <alignment horizontal="center" vertical="center"/>
    </xf>
    <xf numFmtId="164" fontId="21" fillId="3" borderId="3" xfId="2" applyFont="1" applyFill="1" applyBorder="1" applyAlignment="1" applyProtection="1">
      <alignment horizontal="right" vertical="center" wrapText="1"/>
    </xf>
    <xf numFmtId="164" fontId="21" fillId="3" borderId="21" xfId="2" applyFont="1" applyFill="1" applyBorder="1" applyAlignment="1" applyProtection="1">
      <alignment horizontal="right" vertical="center" wrapText="1"/>
    </xf>
    <xf numFmtId="0" fontId="21" fillId="3" borderId="10" xfId="0" applyFont="1" applyFill="1" applyBorder="1" applyAlignment="1" applyProtection="1">
      <alignment horizontal="left" vertical="center" wrapText="1"/>
    </xf>
    <xf numFmtId="0" fontId="29" fillId="3" borderId="0" xfId="0" applyFont="1" applyFill="1" applyBorder="1" applyAlignment="1" applyProtection="1">
      <alignment vertical="center"/>
    </xf>
    <xf numFmtId="0" fontId="28" fillId="3" borderId="0" xfId="0" applyFont="1" applyFill="1" applyBorder="1" applyAlignment="1" applyProtection="1">
      <alignment horizontal="left" vertical="center" wrapText="1"/>
    </xf>
    <xf numFmtId="0" fontId="28" fillId="3" borderId="0" xfId="0" applyFont="1" applyFill="1" applyBorder="1" applyAlignment="1" applyProtection="1">
      <alignment vertical="center" wrapText="1"/>
    </xf>
    <xf numFmtId="9" fontId="28" fillId="3" borderId="0" xfId="3" applyFont="1" applyFill="1" applyBorder="1" applyAlignment="1" applyProtection="1">
      <alignment vertical="center" wrapText="1"/>
    </xf>
    <xf numFmtId="164" fontId="47" fillId="3" borderId="0" xfId="2" applyFont="1" applyFill="1" applyBorder="1" applyAlignment="1" applyProtection="1">
      <alignment vertical="center"/>
    </xf>
    <xf numFmtId="164" fontId="47" fillId="3" borderId="11" xfId="2" applyFont="1" applyFill="1" applyBorder="1" applyAlignment="1" applyProtection="1">
      <alignment horizontal="center" vertical="center"/>
    </xf>
    <xf numFmtId="0" fontId="28" fillId="3" borderId="10"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9" fillId="3" borderId="17" xfId="0" applyFont="1" applyFill="1" applyBorder="1" applyAlignment="1" applyProtection="1">
      <alignment vertical="center"/>
    </xf>
    <xf numFmtId="0" fontId="28" fillId="3" borderId="17" xfId="0" applyFont="1" applyFill="1" applyBorder="1" applyAlignment="1" applyProtection="1">
      <alignment horizontal="left" vertical="center" wrapText="1"/>
    </xf>
    <xf numFmtId="0" fontId="28" fillId="3" borderId="17" xfId="0" applyFont="1" applyFill="1" applyBorder="1" applyAlignment="1" applyProtection="1">
      <alignment vertical="center" wrapText="1"/>
    </xf>
    <xf numFmtId="9" fontId="28" fillId="3" borderId="17" xfId="3" applyFont="1" applyFill="1" applyBorder="1" applyAlignment="1" applyProtection="1">
      <alignment vertical="center" wrapText="1"/>
    </xf>
    <xf numFmtId="164" fontId="47" fillId="3" borderId="17" xfId="2" applyFont="1" applyFill="1" applyBorder="1" applyAlignment="1" applyProtection="1">
      <alignment vertical="center"/>
    </xf>
    <xf numFmtId="164" fontId="47" fillId="3" borderId="18" xfId="2" applyFont="1" applyFill="1" applyBorder="1" applyAlignment="1" applyProtection="1">
      <alignment vertical="center"/>
    </xf>
    <xf numFmtId="172" fontId="37" fillId="0" borderId="25" xfId="0" applyNumberFormat="1" applyFont="1" applyBorder="1" applyAlignment="1" applyProtection="1">
      <alignment horizontal="center" vertical="center"/>
      <protection locked="0"/>
    </xf>
    <xf numFmtId="172" fontId="37" fillId="0" borderId="0" xfId="0" applyNumberFormat="1" applyFont="1" applyBorder="1" applyAlignment="1" applyProtection="1">
      <alignment horizontal="center" vertical="center"/>
      <protection locked="0"/>
    </xf>
    <xf numFmtId="167" fontId="6" fillId="2" borderId="0" xfId="0" applyNumberFormat="1" applyFont="1" applyFill="1" applyBorder="1" applyAlignment="1" applyProtection="1">
      <alignment horizontal="center" vertical="center"/>
    </xf>
    <xf numFmtId="167" fontId="6" fillId="2" borderId="0" xfId="0" applyNumberFormat="1" applyFont="1" applyFill="1" applyBorder="1" applyAlignment="1" applyProtection="1">
      <alignment vertical="center"/>
    </xf>
    <xf numFmtId="0" fontId="38" fillId="3" borderId="0" xfId="0" applyFont="1" applyFill="1" applyBorder="1" applyAlignment="1" applyProtection="1">
      <alignment horizontal="left" vertical="center"/>
    </xf>
    <xf numFmtId="0" fontId="38" fillId="3" borderId="0" xfId="0" applyFont="1" applyFill="1" applyBorder="1" applyAlignment="1" applyProtection="1">
      <alignment horizontal="center" vertical="center"/>
    </xf>
    <xf numFmtId="14" fontId="14" fillId="3" borderId="0" xfId="0" quotePrefix="1" applyNumberFormat="1" applyFont="1" applyFill="1" applyBorder="1" applyAlignment="1" applyProtection="1">
      <alignment vertical="center"/>
    </xf>
    <xf numFmtId="172" fontId="37" fillId="3" borderId="0" xfId="0" quotePrefix="1" applyNumberFormat="1" applyFont="1" applyFill="1" applyBorder="1" applyAlignment="1" applyProtection="1">
      <alignment horizontal="center" vertical="center"/>
    </xf>
    <xf numFmtId="0" fontId="7" fillId="3" borderId="0" xfId="0" applyFont="1" applyFill="1" applyBorder="1" applyAlignment="1" applyProtection="1">
      <alignment vertical="center"/>
    </xf>
    <xf numFmtId="0" fontId="36" fillId="3" borderId="0" xfId="0" applyFont="1" applyFill="1" applyBorder="1" applyAlignment="1" applyProtection="1">
      <alignment horizontal="center" vertical="center"/>
    </xf>
    <xf numFmtId="172" fontId="37" fillId="3" borderId="7" xfId="0" applyNumberFormat="1" applyFont="1" applyFill="1" applyBorder="1" applyAlignment="1" applyProtection="1">
      <alignment horizontal="center" vertical="center"/>
    </xf>
    <xf numFmtId="172" fontId="37" fillId="3" borderId="9" xfId="0" applyNumberFormat="1" applyFont="1" applyFill="1" applyBorder="1" applyAlignment="1" applyProtection="1">
      <alignment horizontal="center" vertical="center"/>
    </xf>
    <xf numFmtId="0" fontId="20" fillId="0" borderId="10" xfId="0" applyFont="1" applyBorder="1" applyAlignment="1" applyProtection="1">
      <alignment horizontal="center" vertical="center"/>
    </xf>
    <xf numFmtId="164" fontId="10" fillId="0" borderId="14" xfId="2" applyFont="1" applyBorder="1" applyAlignment="1" applyProtection="1">
      <alignment horizontal="center" vertical="center"/>
    </xf>
    <xf numFmtId="164" fontId="10" fillId="0" borderId="15" xfId="2" applyFont="1" applyBorder="1" applyAlignment="1" applyProtection="1">
      <alignment horizontal="center" vertical="center"/>
    </xf>
    <xf numFmtId="0" fontId="13" fillId="0" borderId="0" xfId="0" applyFont="1" applyFill="1" applyAlignment="1" applyProtection="1">
      <alignment horizontal="center" vertical="center" wrapText="1"/>
    </xf>
    <xf numFmtId="0" fontId="22" fillId="0" borderId="0" xfId="0" applyFont="1" applyAlignment="1" applyProtection="1">
      <alignment vertical="center"/>
    </xf>
    <xf numFmtId="164" fontId="19" fillId="0" borderId="0" xfId="2" applyFont="1" applyFill="1" applyBorder="1" applyAlignment="1" applyProtection="1">
      <alignment vertical="center"/>
    </xf>
    <xf numFmtId="164" fontId="19" fillId="0" borderId="15" xfId="2" applyFont="1" applyFill="1" applyBorder="1" applyAlignment="1" applyProtection="1">
      <alignment vertical="center"/>
    </xf>
    <xf numFmtId="164" fontId="19" fillId="0" borderId="0" xfId="0" applyNumberFormat="1" applyFont="1" applyFill="1" applyAlignment="1" applyProtection="1">
      <alignment vertical="center"/>
    </xf>
    <xf numFmtId="164" fontId="19" fillId="0" borderId="15" xfId="0" applyNumberFormat="1" applyFont="1" applyFill="1" applyBorder="1" applyAlignment="1" applyProtection="1">
      <alignment vertical="center"/>
    </xf>
    <xf numFmtId="164" fontId="19" fillId="0" borderId="10" xfId="2" applyFont="1" applyFill="1" applyBorder="1" applyAlignment="1" applyProtection="1">
      <alignment vertical="center"/>
    </xf>
    <xf numFmtId="164" fontId="23" fillId="0" borderId="0" xfId="0" applyNumberFormat="1" applyFont="1" applyFill="1" applyAlignment="1" applyProtection="1">
      <alignment vertical="center"/>
    </xf>
    <xf numFmtId="0" fontId="23" fillId="0" borderId="0" xfId="0" applyFont="1" applyFill="1" applyAlignment="1" applyProtection="1">
      <alignment vertical="center"/>
    </xf>
    <xf numFmtId="164" fontId="24" fillId="0" borderId="0" xfId="2" applyFont="1" applyFill="1" applyBorder="1" applyAlignment="1" applyProtection="1">
      <alignment vertical="center"/>
    </xf>
    <xf numFmtId="164" fontId="24" fillId="0" borderId="15" xfId="2" applyFont="1" applyFill="1" applyBorder="1" applyAlignment="1" applyProtection="1">
      <alignment vertical="center"/>
    </xf>
    <xf numFmtId="164" fontId="24" fillId="0" borderId="15" xfId="0" applyNumberFormat="1" applyFont="1" applyFill="1" applyBorder="1" applyAlignment="1" applyProtection="1">
      <alignment vertical="center"/>
    </xf>
    <xf numFmtId="164" fontId="24" fillId="0" borderId="10" xfId="2" applyFont="1" applyFill="1" applyBorder="1" applyAlignment="1" applyProtection="1">
      <alignment vertical="center"/>
    </xf>
    <xf numFmtId="164" fontId="8" fillId="0" borderId="0" xfId="0" applyNumberFormat="1" applyFont="1" applyFill="1" applyAlignment="1" applyProtection="1">
      <alignment vertical="center"/>
    </xf>
    <xf numFmtId="164" fontId="23" fillId="0" borderId="0" xfId="0" applyNumberFormat="1" applyFont="1" applyAlignment="1" applyProtection="1">
      <alignment vertical="center"/>
    </xf>
    <xf numFmtId="0" fontId="6" fillId="2" borderId="0" xfId="0" applyFont="1" applyFill="1" applyAlignment="1" applyProtection="1">
      <alignment horizontal="center" vertical="center"/>
    </xf>
    <xf numFmtId="164" fontId="27" fillId="0" borderId="10" xfId="2" applyFont="1" applyBorder="1" applyAlignment="1" applyProtection="1">
      <alignment vertical="center"/>
    </xf>
    <xf numFmtId="164" fontId="27" fillId="0" borderId="0" xfId="2" applyFont="1" applyBorder="1" applyAlignment="1" applyProtection="1">
      <alignment vertical="center"/>
    </xf>
    <xf numFmtId="164" fontId="27" fillId="0" borderId="20" xfId="2" applyFont="1" applyBorder="1" applyAlignment="1" applyProtection="1">
      <alignment vertical="center"/>
    </xf>
    <xf numFmtId="164" fontId="27" fillId="0" borderId="15" xfId="2" applyFont="1" applyBorder="1" applyAlignment="1" applyProtection="1">
      <alignment vertical="center"/>
    </xf>
    <xf numFmtId="164" fontId="19" fillId="0" borderId="2" xfId="2" applyFont="1" applyBorder="1" applyAlignment="1" applyProtection="1">
      <alignment vertical="center"/>
    </xf>
    <xf numFmtId="164" fontId="19" fillId="0" borderId="5" xfId="2" applyFont="1" applyBorder="1" applyAlignment="1" applyProtection="1">
      <alignment vertical="center"/>
    </xf>
    <xf numFmtId="0" fontId="19" fillId="0" borderId="10" xfId="0" applyFont="1" applyBorder="1" applyAlignment="1" applyProtection="1">
      <alignment horizontal="center" vertical="center"/>
    </xf>
    <xf numFmtId="0" fontId="19" fillId="0" borderId="0" xfId="0" applyFont="1" applyBorder="1" applyAlignment="1" applyProtection="1">
      <alignment horizontal="center" vertical="center"/>
    </xf>
    <xf numFmtId="164" fontId="16" fillId="0" borderId="10" xfId="2" applyFont="1" applyBorder="1" applyAlignment="1" applyProtection="1">
      <alignment vertical="center"/>
    </xf>
    <xf numFmtId="164" fontId="16" fillId="0" borderId="11" xfId="2" applyFont="1" applyBorder="1" applyAlignment="1" applyProtection="1">
      <alignment vertical="center"/>
    </xf>
    <xf numFmtId="0" fontId="27" fillId="0" borderId="10"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164" fontId="19" fillId="0" borderId="0" xfId="2" applyFont="1" applyBorder="1" applyAlignment="1" applyProtection="1">
      <alignment vertical="center" wrapText="1"/>
    </xf>
    <xf numFmtId="164" fontId="19" fillId="0" borderId="10" xfId="2" applyFont="1" applyBorder="1" applyAlignment="1" applyProtection="1">
      <alignment vertical="center"/>
    </xf>
    <xf numFmtId="164" fontId="19" fillId="0" borderId="11" xfId="2" applyFont="1" applyBorder="1" applyAlignment="1" applyProtection="1">
      <alignment vertical="center"/>
    </xf>
    <xf numFmtId="164" fontId="19" fillId="0" borderId="0" xfId="0" applyNumberFormat="1" applyFont="1" applyBorder="1" applyAlignment="1" applyProtection="1">
      <alignment horizontal="left" vertical="center" wrapText="1"/>
    </xf>
    <xf numFmtId="0" fontId="27" fillId="0" borderId="0"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 xfId="0" applyFont="1" applyBorder="1" applyAlignment="1" applyProtection="1">
      <alignment horizontal="left" vertical="center" wrapText="1"/>
    </xf>
    <xf numFmtId="164" fontId="19" fillId="0" borderId="4" xfId="2" applyFont="1" applyBorder="1" applyAlignment="1" applyProtection="1">
      <alignment vertical="center"/>
    </xf>
    <xf numFmtId="164" fontId="19" fillId="0" borderId="19" xfId="2" applyFont="1" applyBorder="1" applyAlignment="1" applyProtection="1">
      <alignment vertical="center"/>
    </xf>
    <xf numFmtId="164" fontId="19" fillId="0" borderId="0" xfId="2" applyFont="1" applyAlignment="1" applyProtection="1">
      <alignment vertical="center"/>
    </xf>
    <xf numFmtId="166" fontId="10" fillId="0" borderId="0" xfId="0" applyNumberFormat="1" applyFont="1" applyFill="1" applyBorder="1" applyAlignment="1" applyProtection="1">
      <alignment horizontal="center" vertical="center" wrapText="1"/>
    </xf>
    <xf numFmtId="49" fontId="8" fillId="0" borderId="0" xfId="0" applyNumberFormat="1" applyFont="1" applyFill="1" applyBorder="1" applyAlignment="1" applyProtection="1">
      <alignment horizontal="left" vertical="center" wrapText="1"/>
    </xf>
    <xf numFmtId="0" fontId="10" fillId="0" borderId="0" xfId="0" applyFont="1" applyBorder="1" applyAlignment="1" applyProtection="1">
      <alignment horizontal="center"/>
      <protection locked="0"/>
    </xf>
    <xf numFmtId="0" fontId="10" fillId="0" borderId="0" xfId="0" applyFont="1" applyBorder="1" applyAlignment="1" applyProtection="1">
      <alignment horizontal="center" vertical="center"/>
      <protection locked="0"/>
    </xf>
    <xf numFmtId="0" fontId="18" fillId="0" borderId="0" xfId="0" applyFont="1" applyAlignment="1" applyProtection="1">
      <alignment horizontal="right" vertical="center" textRotation="90" wrapText="1"/>
      <protection locked="0"/>
    </xf>
    <xf numFmtId="0" fontId="5" fillId="0" borderId="8" xfId="0" applyFont="1" applyBorder="1" applyAlignment="1" applyProtection="1">
      <alignment horizontal="left" vertical="center"/>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28" fillId="0" borderId="3" xfId="0" applyFont="1" applyBorder="1" applyAlignment="1" applyProtection="1">
      <alignment horizontal="left" vertical="center" wrapText="1"/>
    </xf>
    <xf numFmtId="0" fontId="38" fillId="0" borderId="22" xfId="0" applyFont="1" applyBorder="1" applyAlignment="1" applyProtection="1">
      <alignment horizontal="left" vertical="center"/>
      <protection locked="0"/>
    </xf>
    <xf numFmtId="0" fontId="0" fillId="0" borderId="23" xfId="0" applyBorder="1" applyAlignment="1">
      <alignment horizontal="left" vertical="center"/>
    </xf>
    <xf numFmtId="14" fontId="48" fillId="0" borderId="22" xfId="0" quotePrefix="1" applyNumberFormat="1" applyFont="1" applyFill="1" applyBorder="1" applyAlignment="1" applyProtection="1">
      <alignment horizontal="left" vertical="center"/>
      <protection locked="0"/>
    </xf>
    <xf numFmtId="0" fontId="49" fillId="0" borderId="24" xfId="0" applyFont="1" applyBorder="1" applyAlignment="1">
      <alignment horizontal="left" vertical="center"/>
    </xf>
    <xf numFmtId="0" fontId="49" fillId="0" borderId="23" xfId="0" applyFont="1" applyBorder="1" applyAlignment="1">
      <alignment horizontal="left" vertical="center"/>
    </xf>
    <xf numFmtId="0" fontId="40" fillId="0" borderId="0" xfId="0" applyFont="1" applyAlignment="1" applyProtection="1">
      <alignment horizontal="left" wrapText="1"/>
    </xf>
    <xf numFmtId="0" fontId="35" fillId="0" borderId="0" xfId="5" quotePrefix="1" applyFont="1" applyFill="1" applyBorder="1" applyAlignment="1" applyProtection="1">
      <alignment horizontal="left"/>
    </xf>
    <xf numFmtId="0" fontId="11" fillId="0" borderId="0" xfId="0" quotePrefix="1" applyFont="1" applyFill="1" applyBorder="1" applyAlignment="1" applyProtection="1">
      <alignment horizontal="left"/>
    </xf>
    <xf numFmtId="0" fontId="11" fillId="0" borderId="0" xfId="0" quotePrefix="1" applyFont="1" applyFill="1" applyBorder="1" applyAlignment="1" applyProtection="1">
      <alignment horizontal="center"/>
    </xf>
    <xf numFmtId="0" fontId="35" fillId="0" borderId="0" xfId="5" applyFont="1" applyFill="1" applyBorder="1" applyAlignment="1" applyProtection="1">
      <alignment horizontal="left"/>
    </xf>
    <xf numFmtId="0" fontId="11" fillId="0" borderId="0" xfId="0" applyFont="1" applyFill="1" applyBorder="1" applyAlignment="1" applyProtection="1">
      <alignment horizontal="left"/>
    </xf>
    <xf numFmtId="0" fontId="11" fillId="0" borderId="0" xfId="0" applyFont="1" applyFill="1" applyBorder="1" applyAlignment="1" applyProtection="1">
      <alignment horizontal="center"/>
    </xf>
    <xf numFmtId="0" fontId="4" fillId="0" borderId="0" xfId="4" applyFont="1" applyAlignment="1">
      <alignment horizontal="center"/>
    </xf>
  </cellXfs>
  <cellStyles count="6">
    <cellStyle name="Currency" xfId="1" xr:uid="{00000000-0005-0000-0000-000000000000}"/>
    <cellStyle name="Komma" xfId="2" builtinId="3"/>
    <cellStyle name="Link" xfId="5" builtinId="8"/>
    <cellStyle name="Prozent" xfId="3" builtinId="5"/>
    <cellStyle name="Standard" xfId="0" builtinId="0"/>
    <cellStyle name="Standard 2" xfId="4" xr:uid="{00000000-0005-0000-0000-000005000000}"/>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8.png"/><Relationship Id="rId18" Type="http://schemas.openxmlformats.org/officeDocument/2006/relationships/image" Target="../media/image11.png"/><Relationship Id="rId26" Type="http://schemas.openxmlformats.org/officeDocument/2006/relationships/image" Target="../media/image15.png"/><Relationship Id="rId3" Type="http://schemas.openxmlformats.org/officeDocument/2006/relationships/image" Target="../media/image3.jpeg"/><Relationship Id="rId21" Type="http://schemas.microsoft.com/office/2007/relationships/hdphoto" Target="../media/hdphoto9.wdp"/><Relationship Id="rId7" Type="http://schemas.openxmlformats.org/officeDocument/2006/relationships/image" Target="../media/image5.jpeg"/><Relationship Id="rId12" Type="http://schemas.microsoft.com/office/2007/relationships/hdphoto" Target="../media/hdphoto5.wdp"/><Relationship Id="rId17" Type="http://schemas.microsoft.com/office/2007/relationships/hdphoto" Target="../media/hdphoto7.wdp"/><Relationship Id="rId25" Type="http://schemas.microsoft.com/office/2007/relationships/hdphoto" Target="../media/hdphoto11.wdp"/><Relationship Id="rId2" Type="http://schemas.openxmlformats.org/officeDocument/2006/relationships/image" Target="../media/image2.png"/><Relationship Id="rId16" Type="http://schemas.openxmlformats.org/officeDocument/2006/relationships/image" Target="../media/image10.png"/><Relationship Id="rId20" Type="http://schemas.openxmlformats.org/officeDocument/2006/relationships/image" Target="../media/image12.png"/><Relationship Id="rId1" Type="http://schemas.openxmlformats.org/officeDocument/2006/relationships/image" Target="../media/image1.png"/><Relationship Id="rId6" Type="http://schemas.microsoft.com/office/2007/relationships/hdphoto" Target="../media/hdphoto2.wdp"/><Relationship Id="rId11" Type="http://schemas.openxmlformats.org/officeDocument/2006/relationships/image" Target="../media/image7.png"/><Relationship Id="rId24" Type="http://schemas.openxmlformats.org/officeDocument/2006/relationships/image" Target="../media/image14.png"/><Relationship Id="rId5" Type="http://schemas.openxmlformats.org/officeDocument/2006/relationships/image" Target="../media/image4.jpeg"/><Relationship Id="rId15" Type="http://schemas.openxmlformats.org/officeDocument/2006/relationships/image" Target="../media/image9.jpeg"/><Relationship Id="rId23" Type="http://schemas.microsoft.com/office/2007/relationships/hdphoto" Target="../media/hdphoto10.wdp"/><Relationship Id="rId10" Type="http://schemas.microsoft.com/office/2007/relationships/hdphoto" Target="../media/hdphoto4.wdp"/><Relationship Id="rId19" Type="http://schemas.microsoft.com/office/2007/relationships/hdphoto" Target="../media/hdphoto8.wdp"/><Relationship Id="rId4" Type="http://schemas.microsoft.com/office/2007/relationships/hdphoto" Target="../media/hdphoto1.wdp"/><Relationship Id="rId9" Type="http://schemas.openxmlformats.org/officeDocument/2006/relationships/image" Target="../media/image6.jpeg"/><Relationship Id="rId14" Type="http://schemas.microsoft.com/office/2007/relationships/hdphoto" Target="../media/hdphoto6.wdp"/><Relationship Id="rId22" Type="http://schemas.openxmlformats.org/officeDocument/2006/relationships/image" Target="../media/image13.png"/><Relationship Id="rId27" Type="http://schemas.microsoft.com/office/2007/relationships/hdphoto" Target="../media/hdphoto12.wdp"/></Relationships>
</file>

<file path=xl/drawings/drawing1.xml><?xml version="1.0" encoding="utf-8"?>
<xdr:wsDr xmlns:xdr="http://schemas.openxmlformats.org/drawingml/2006/spreadsheetDrawing" xmlns:a="http://schemas.openxmlformats.org/drawingml/2006/main">
  <xdr:twoCellAnchor>
    <xdr:from>
      <xdr:col>17</xdr:col>
      <xdr:colOff>303151</xdr:colOff>
      <xdr:row>22</xdr:row>
      <xdr:rowOff>52800</xdr:rowOff>
    </xdr:from>
    <xdr:to>
      <xdr:col>18</xdr:col>
      <xdr:colOff>549214</xdr:colOff>
      <xdr:row>22</xdr:row>
      <xdr:rowOff>479724</xdr:rowOff>
    </xdr:to>
    <xdr:pic>
      <xdr:nvPicPr>
        <xdr:cNvPr id="2" name="Grafik 1">
          <a:extLst>
            <a:ext uri="{FF2B5EF4-FFF2-40B4-BE49-F238E27FC236}">
              <a16:creationId xmlns:a16="http://schemas.microsoft.com/office/drawing/2014/main" id="{48ACDE20-FE48-4E92-9DC9-986B50C6354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l="1" r="65828" b="14218"/>
        <a:stretch/>
      </xdr:blipFill>
      <xdr:spPr>
        <a:xfrm>
          <a:off x="4990550" y="3487295"/>
          <a:ext cx="894496" cy="426924"/>
        </a:xfrm>
        <a:prstGeom prst="rect">
          <a:avLst/>
        </a:prstGeom>
      </xdr:spPr>
    </xdr:pic>
    <xdr:clientData/>
  </xdr:twoCellAnchor>
  <xdr:twoCellAnchor>
    <xdr:from>
      <xdr:col>10</xdr:col>
      <xdr:colOff>453154</xdr:colOff>
      <xdr:row>0</xdr:row>
      <xdr:rowOff>35719</xdr:rowOff>
    </xdr:from>
    <xdr:to>
      <xdr:col>11</xdr:col>
      <xdr:colOff>1309383</xdr:colOff>
      <xdr:row>2</xdr:row>
      <xdr:rowOff>64403</xdr:rowOff>
    </xdr:to>
    <xdr:pic>
      <xdr:nvPicPr>
        <xdr:cNvPr id="3" name="Grafik 2" descr="4_baumkultur_logo_rgb_transparent_klein.png">
          <a:extLst>
            <a:ext uri="{FF2B5EF4-FFF2-40B4-BE49-F238E27FC236}">
              <a16:creationId xmlns:a16="http://schemas.microsoft.com/office/drawing/2014/main" id="{8A5C929D-AF2C-4353-B9AC-68C394CBE1E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t="13229"/>
        <a:stretch>
          <a:fillRect/>
        </a:stretch>
      </xdr:blipFill>
      <xdr:spPr>
        <a:xfrm>
          <a:off x="453154" y="35719"/>
          <a:ext cx="1526643" cy="852963"/>
        </a:xfrm>
        <a:prstGeom prst="rect">
          <a:avLst/>
        </a:prstGeom>
      </xdr:spPr>
    </xdr:pic>
    <xdr:clientData/>
  </xdr:twoCellAnchor>
  <xdr:twoCellAnchor>
    <xdr:from>
      <xdr:col>12</xdr:col>
      <xdr:colOff>5499</xdr:colOff>
      <xdr:row>48</xdr:row>
      <xdr:rowOff>214990</xdr:rowOff>
    </xdr:from>
    <xdr:to>
      <xdr:col>14</xdr:col>
      <xdr:colOff>5496</xdr:colOff>
      <xdr:row>50</xdr:row>
      <xdr:rowOff>620071</xdr:rowOff>
    </xdr:to>
    <xdr:pic>
      <xdr:nvPicPr>
        <xdr:cNvPr id="4" name="Grafik 3">
          <a:extLst>
            <a:ext uri="{FF2B5EF4-FFF2-40B4-BE49-F238E27FC236}">
              <a16:creationId xmlns:a16="http://schemas.microsoft.com/office/drawing/2014/main" id="{6CA4C4E8-F058-404D-BBBE-EA6AD2DB8513}"/>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bright="20000" contrast="20000"/>
                  </a14:imgEffect>
                </a14:imgLayer>
              </a14:imgProps>
            </a:ext>
            <a:ext uri="{28A0092B-C50C-407E-A947-70E740481C1C}">
              <a14:useLocalDpi xmlns:a14="http://schemas.microsoft.com/office/drawing/2010/main" val="0"/>
            </a:ext>
          </a:extLst>
        </a:blip>
        <a:srcRect b="4095"/>
        <a:stretch/>
      </xdr:blipFill>
      <xdr:spPr>
        <a:xfrm rot="5400000" flipV="1">
          <a:off x="2770360" y="10039614"/>
          <a:ext cx="993067" cy="840762"/>
        </a:xfrm>
        <a:prstGeom prst="rect">
          <a:avLst/>
        </a:prstGeom>
      </xdr:spPr>
    </xdr:pic>
    <xdr:clientData/>
  </xdr:twoCellAnchor>
  <xdr:twoCellAnchor>
    <xdr:from>
      <xdr:col>12</xdr:col>
      <xdr:colOff>3802</xdr:colOff>
      <xdr:row>53</xdr:row>
      <xdr:rowOff>3142</xdr:rowOff>
    </xdr:from>
    <xdr:to>
      <xdr:col>14</xdr:col>
      <xdr:colOff>5495</xdr:colOff>
      <xdr:row>54</xdr:row>
      <xdr:rowOff>619791</xdr:rowOff>
    </xdr:to>
    <xdr:pic>
      <xdr:nvPicPr>
        <xdr:cNvPr id="5" name="Grafik 4">
          <a:extLst>
            <a:ext uri="{FF2B5EF4-FFF2-40B4-BE49-F238E27FC236}">
              <a16:creationId xmlns:a16="http://schemas.microsoft.com/office/drawing/2014/main" id="{D03B008C-D8A0-43F6-A958-7B6A6EDA4E39}"/>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20000"/>
                  </a14:imgEffect>
                </a14:imgLayer>
              </a14:imgProps>
            </a:ext>
            <a:ext uri="{28A0092B-C50C-407E-A947-70E740481C1C}">
              <a14:useLocalDpi xmlns:a14="http://schemas.microsoft.com/office/drawing/2010/main" val="0"/>
            </a:ext>
          </a:extLst>
        </a:blip>
        <a:srcRect l="27152" t="8142" r="26882" b="3461"/>
        <a:stretch/>
      </xdr:blipFill>
      <xdr:spPr>
        <a:xfrm>
          <a:off x="2844816" y="11971671"/>
          <a:ext cx="842458" cy="984827"/>
        </a:xfrm>
        <a:prstGeom prst="rect">
          <a:avLst/>
        </a:prstGeom>
      </xdr:spPr>
    </xdr:pic>
    <xdr:clientData/>
  </xdr:twoCellAnchor>
  <xdr:twoCellAnchor>
    <xdr:from>
      <xdr:col>12</xdr:col>
      <xdr:colOff>5495</xdr:colOff>
      <xdr:row>44</xdr:row>
      <xdr:rowOff>628297</xdr:rowOff>
    </xdr:from>
    <xdr:to>
      <xdr:col>14</xdr:col>
      <xdr:colOff>5495</xdr:colOff>
      <xdr:row>46</xdr:row>
      <xdr:rowOff>612324</xdr:rowOff>
    </xdr:to>
    <xdr:pic>
      <xdr:nvPicPr>
        <xdr:cNvPr id="6" name="Grafik 5">
          <a:extLst>
            <a:ext uri="{FF2B5EF4-FFF2-40B4-BE49-F238E27FC236}">
              <a16:creationId xmlns:a16="http://schemas.microsoft.com/office/drawing/2014/main" id="{5ADE0A88-B076-4EF8-9CA3-96A77D1F7F5A}"/>
            </a:ext>
          </a:extLst>
        </xdr:cNvPr>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bright="20000" contrast="20000"/>
                  </a14:imgEffect>
                </a14:imgLayer>
              </a14:imgProps>
            </a:ext>
            <a:ext uri="{28A0092B-C50C-407E-A947-70E740481C1C}">
              <a14:useLocalDpi xmlns:a14="http://schemas.microsoft.com/office/drawing/2010/main" val="0"/>
            </a:ext>
          </a:extLst>
        </a:blip>
        <a:srcRect r="25268"/>
        <a:stretch/>
      </xdr:blipFill>
      <xdr:spPr>
        <a:xfrm>
          <a:off x="2846509" y="8233643"/>
          <a:ext cx="840765" cy="995142"/>
        </a:xfrm>
        <a:prstGeom prst="rect">
          <a:avLst/>
        </a:prstGeom>
      </xdr:spPr>
    </xdr:pic>
    <xdr:clientData/>
  </xdr:twoCellAnchor>
  <xdr:twoCellAnchor>
    <xdr:from>
      <xdr:col>12</xdr:col>
      <xdr:colOff>6081</xdr:colOff>
      <xdr:row>35</xdr:row>
      <xdr:rowOff>14654</xdr:rowOff>
    </xdr:from>
    <xdr:to>
      <xdr:col>14</xdr:col>
      <xdr:colOff>5495</xdr:colOff>
      <xdr:row>36</xdr:row>
      <xdr:rowOff>608135</xdr:rowOff>
    </xdr:to>
    <xdr:pic>
      <xdr:nvPicPr>
        <xdr:cNvPr id="7" name="Grafik 6">
          <a:extLst>
            <a:ext uri="{FF2B5EF4-FFF2-40B4-BE49-F238E27FC236}">
              <a16:creationId xmlns:a16="http://schemas.microsoft.com/office/drawing/2014/main" id="{9B4D004A-F9BC-4EC2-8ECE-C7F77E32D626}"/>
            </a:ext>
          </a:extLst>
        </xdr:cNvPr>
        <xdr:cNvPicPr>
          <a:picLocks noChangeAspect="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Layer>
              </a14:imgProps>
            </a:ext>
            <a:ext uri="{28A0092B-C50C-407E-A947-70E740481C1C}">
              <a14:useLocalDpi xmlns:a14="http://schemas.microsoft.com/office/drawing/2010/main" val="0"/>
            </a:ext>
          </a:extLst>
        </a:blip>
        <a:srcRect l="12498" t="9320" r="25732" b="6050"/>
        <a:stretch/>
      </xdr:blipFill>
      <xdr:spPr>
        <a:xfrm>
          <a:off x="2848928" y="4176346"/>
          <a:ext cx="834682" cy="974481"/>
        </a:xfrm>
        <a:prstGeom prst="rect">
          <a:avLst/>
        </a:prstGeom>
      </xdr:spPr>
    </xdr:pic>
    <xdr:clientData/>
  </xdr:twoCellAnchor>
  <xdr:twoCellAnchor>
    <xdr:from>
      <xdr:col>12</xdr:col>
      <xdr:colOff>5496</xdr:colOff>
      <xdr:row>40</xdr:row>
      <xdr:rowOff>115399</xdr:rowOff>
    </xdr:from>
    <xdr:to>
      <xdr:col>14</xdr:col>
      <xdr:colOff>0</xdr:colOff>
      <xdr:row>42</xdr:row>
      <xdr:rowOff>594285</xdr:rowOff>
    </xdr:to>
    <xdr:pic>
      <xdr:nvPicPr>
        <xdr:cNvPr id="8" name="Grafik 7">
          <a:extLst>
            <a:ext uri="{FF2B5EF4-FFF2-40B4-BE49-F238E27FC236}">
              <a16:creationId xmlns:a16="http://schemas.microsoft.com/office/drawing/2014/main" id="{D8FD60C5-B6FE-45D3-AC04-6BDED0FAA6D1}"/>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rightnessContrast bright="17000"/>
                  </a14:imgEffect>
                </a14:imgLayer>
              </a14:imgProps>
            </a:ext>
            <a:ext uri="{28A0092B-C50C-407E-A947-70E740481C1C}">
              <a14:useLocalDpi xmlns:a14="http://schemas.microsoft.com/office/drawing/2010/main" val="0"/>
            </a:ext>
          </a:extLst>
        </a:blip>
        <a:srcRect t="4555" b="2388"/>
        <a:stretch/>
      </xdr:blipFill>
      <xdr:spPr>
        <a:xfrm>
          <a:off x="2846510" y="6204072"/>
          <a:ext cx="835269" cy="984444"/>
        </a:xfrm>
        <a:prstGeom prst="rect">
          <a:avLst/>
        </a:prstGeom>
      </xdr:spPr>
    </xdr:pic>
    <xdr:clientData/>
  </xdr:twoCellAnchor>
  <xdr:twoCellAnchor>
    <xdr:from>
      <xdr:col>11</xdr:col>
      <xdr:colOff>2170600</xdr:colOff>
      <xdr:row>36</xdr:row>
      <xdr:rowOff>624764</xdr:rowOff>
    </xdr:from>
    <xdr:to>
      <xdr:col>14</xdr:col>
      <xdr:colOff>2563</xdr:colOff>
      <xdr:row>40</xdr:row>
      <xdr:rowOff>85905</xdr:rowOff>
    </xdr:to>
    <xdr:pic>
      <xdr:nvPicPr>
        <xdr:cNvPr id="9" name="Grafik 8">
          <a:extLst>
            <a:ext uri="{FF2B5EF4-FFF2-40B4-BE49-F238E27FC236}">
              <a16:creationId xmlns:a16="http://schemas.microsoft.com/office/drawing/2014/main" id="{468D4B97-B081-4668-BCCB-625479CC06C3}"/>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colorTemperature colorTemp="6941"/>
                  </a14:imgEffect>
                  <a14:imgEffect>
                    <a14:brightnessContrast bright="11000"/>
                  </a14:imgEffect>
                </a14:imgLayer>
              </a14:imgProps>
            </a:ext>
            <a:ext uri="{28A0092B-C50C-407E-A947-70E740481C1C}">
              <a14:useLocalDpi xmlns:a14="http://schemas.microsoft.com/office/drawing/2010/main" val="0"/>
            </a:ext>
          </a:extLst>
        </a:blip>
        <a:srcRect t="3442"/>
        <a:stretch/>
      </xdr:blipFill>
      <xdr:spPr>
        <a:xfrm>
          <a:off x="2841014" y="5202259"/>
          <a:ext cx="843328" cy="972319"/>
        </a:xfrm>
        <a:prstGeom prst="rect">
          <a:avLst/>
        </a:prstGeom>
      </xdr:spPr>
    </xdr:pic>
    <xdr:clientData/>
  </xdr:twoCellAnchor>
  <xdr:twoCellAnchor>
    <xdr:from>
      <xdr:col>11</xdr:col>
      <xdr:colOff>2170600</xdr:colOff>
      <xdr:row>42</xdr:row>
      <xdr:rowOff>631946</xdr:rowOff>
    </xdr:from>
    <xdr:to>
      <xdr:col>14</xdr:col>
      <xdr:colOff>5496</xdr:colOff>
      <xdr:row>44</xdr:row>
      <xdr:rowOff>603824</xdr:rowOff>
    </xdr:to>
    <xdr:pic>
      <xdr:nvPicPr>
        <xdr:cNvPr id="10" name="Grafik 9">
          <a:extLst>
            <a:ext uri="{FF2B5EF4-FFF2-40B4-BE49-F238E27FC236}">
              <a16:creationId xmlns:a16="http://schemas.microsoft.com/office/drawing/2014/main" id="{279784E6-CF8E-4C13-842B-CF5680888D9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9343" t="3602" r="30220" b="8604"/>
        <a:stretch/>
      </xdr:blipFill>
      <xdr:spPr>
        <a:xfrm>
          <a:off x="2841014" y="7226177"/>
          <a:ext cx="846261" cy="982993"/>
        </a:xfrm>
        <a:prstGeom prst="rect">
          <a:avLst/>
        </a:prstGeom>
      </xdr:spPr>
    </xdr:pic>
    <xdr:clientData/>
  </xdr:twoCellAnchor>
  <xdr:twoCellAnchor>
    <xdr:from>
      <xdr:col>12</xdr:col>
      <xdr:colOff>5496</xdr:colOff>
      <xdr:row>51</xdr:row>
      <xdr:rowOff>10990</xdr:rowOff>
    </xdr:from>
    <xdr:to>
      <xdr:col>14</xdr:col>
      <xdr:colOff>0</xdr:colOff>
      <xdr:row>52</xdr:row>
      <xdr:rowOff>626283</xdr:rowOff>
    </xdr:to>
    <xdr:pic>
      <xdr:nvPicPr>
        <xdr:cNvPr id="11" name="Grafik 10">
          <a:extLst>
            <a:ext uri="{FF2B5EF4-FFF2-40B4-BE49-F238E27FC236}">
              <a16:creationId xmlns:a16="http://schemas.microsoft.com/office/drawing/2014/main" id="{80069E9C-8E50-4B69-B481-EC2C8F25B15F}"/>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colorTemperature colorTemp="7088"/>
                  </a14:imgEffect>
                  <a14:imgEffect>
                    <a14:brightnessContrast bright="11000"/>
                  </a14:imgEffect>
                </a14:imgLayer>
              </a14:imgProps>
            </a:ext>
            <a:ext uri="{28A0092B-C50C-407E-A947-70E740481C1C}">
              <a14:useLocalDpi xmlns:a14="http://schemas.microsoft.com/office/drawing/2010/main" val="0"/>
            </a:ext>
          </a:extLst>
        </a:blip>
        <a:srcRect r="19940" b="-509"/>
        <a:stretch/>
      </xdr:blipFill>
      <xdr:spPr>
        <a:xfrm>
          <a:off x="2846510" y="10979394"/>
          <a:ext cx="835269" cy="983471"/>
        </a:xfrm>
        <a:prstGeom prst="rect">
          <a:avLst/>
        </a:prstGeom>
      </xdr:spPr>
    </xdr:pic>
    <xdr:clientData/>
  </xdr:twoCellAnchor>
  <xdr:twoCellAnchor>
    <xdr:from>
      <xdr:col>12</xdr:col>
      <xdr:colOff>5861</xdr:colOff>
      <xdr:row>55</xdr:row>
      <xdr:rowOff>2202</xdr:rowOff>
    </xdr:from>
    <xdr:to>
      <xdr:col>14</xdr:col>
      <xdr:colOff>10990</xdr:colOff>
      <xdr:row>56</xdr:row>
      <xdr:rowOff>716162</xdr:rowOff>
    </xdr:to>
    <xdr:pic>
      <xdr:nvPicPr>
        <xdr:cNvPr id="12" name="Grafik 11">
          <a:extLst>
            <a:ext uri="{FF2B5EF4-FFF2-40B4-BE49-F238E27FC236}">
              <a16:creationId xmlns:a16="http://schemas.microsoft.com/office/drawing/2014/main" id="{663A966C-4E01-4C45-B16B-8BE4B4BB8095}"/>
            </a:ext>
          </a:extLst>
        </xdr:cNvPr>
        <xdr:cNvPicPr>
          <a:picLocks noChangeAspect="1"/>
        </xdr:cNvPicPr>
      </xdr:nvPicPr>
      <xdr:blipFill rotWithShape="1">
        <a:blip xmlns:r="http://schemas.openxmlformats.org/officeDocument/2006/relationships" r:embed="rId18" cstate="print">
          <a:extLst>
            <a:ext uri="{BEBA8EAE-BF5A-486C-A8C5-ECC9F3942E4B}">
              <a14:imgProps xmlns:a14="http://schemas.microsoft.com/office/drawing/2010/main">
                <a14:imgLayer r:embed="rId19">
                  <a14:imgEffect>
                    <a14:colorTemperature colorTemp="4736"/>
                  </a14:imgEffect>
                  <a14:imgEffect>
                    <a14:brightnessContrast bright="16000"/>
                  </a14:imgEffect>
                </a14:imgLayer>
              </a14:imgProps>
            </a:ext>
            <a:ext uri="{28A0092B-C50C-407E-A947-70E740481C1C}">
              <a14:useLocalDpi xmlns:a14="http://schemas.microsoft.com/office/drawing/2010/main" val="0"/>
            </a:ext>
          </a:extLst>
        </a:blip>
        <a:srcRect l="66378" t="38548" r="5520" b="20772"/>
        <a:stretch/>
      </xdr:blipFill>
      <xdr:spPr>
        <a:xfrm>
          <a:off x="2846875" y="12970856"/>
          <a:ext cx="845894" cy="1082138"/>
        </a:xfrm>
        <a:prstGeom prst="rect">
          <a:avLst/>
        </a:prstGeom>
      </xdr:spPr>
    </xdr:pic>
    <xdr:clientData/>
  </xdr:twoCellAnchor>
  <xdr:twoCellAnchor>
    <xdr:from>
      <xdr:col>12</xdr:col>
      <xdr:colOff>5496</xdr:colOff>
      <xdr:row>57</xdr:row>
      <xdr:rowOff>13251</xdr:rowOff>
    </xdr:from>
    <xdr:to>
      <xdr:col>14</xdr:col>
      <xdr:colOff>10991</xdr:colOff>
      <xdr:row>58</xdr:row>
      <xdr:rowOff>596840</xdr:rowOff>
    </xdr:to>
    <xdr:pic>
      <xdr:nvPicPr>
        <xdr:cNvPr id="13" name="Grafik 12">
          <a:extLst>
            <a:ext uri="{FF2B5EF4-FFF2-40B4-BE49-F238E27FC236}">
              <a16:creationId xmlns:a16="http://schemas.microsoft.com/office/drawing/2014/main" id="{A3723D05-E65B-4C15-A3F0-532E79F7BE3C}"/>
            </a:ext>
          </a:extLst>
        </xdr:cNvPr>
        <xdr:cNvPicPr>
          <a:picLocks noChangeAspect="1"/>
        </xdr:cNvPicPr>
      </xdr:nvPicPr>
      <xdr:blipFill rotWithShape="1">
        <a:blip xmlns:r="http://schemas.openxmlformats.org/officeDocument/2006/relationships" r:embed="rId20" cstate="print">
          <a:extLst>
            <a:ext uri="{BEBA8EAE-BF5A-486C-A8C5-ECC9F3942E4B}">
              <a14:imgProps xmlns:a14="http://schemas.microsoft.com/office/drawing/2010/main">
                <a14:imgLayer r:embed="rId21">
                  <a14:imgEffect>
                    <a14:saturation sat="106000"/>
                  </a14:imgEffect>
                  <a14:imgEffect>
                    <a14:brightnessContrast bright="17000" contrast="-48000"/>
                  </a14:imgEffect>
                </a14:imgLayer>
              </a14:imgProps>
            </a:ext>
            <a:ext uri="{28A0092B-C50C-407E-A947-70E740481C1C}">
              <a14:useLocalDpi xmlns:a14="http://schemas.microsoft.com/office/drawing/2010/main" val="0"/>
            </a:ext>
          </a:extLst>
        </a:blip>
        <a:srcRect b="-4"/>
        <a:stretch/>
      </xdr:blipFill>
      <xdr:spPr>
        <a:xfrm>
          <a:off x="2846510" y="14069953"/>
          <a:ext cx="846260" cy="951767"/>
        </a:xfrm>
        <a:prstGeom prst="rect">
          <a:avLst/>
        </a:prstGeom>
      </xdr:spPr>
    </xdr:pic>
    <xdr:clientData/>
  </xdr:twoCellAnchor>
  <xdr:twoCellAnchor>
    <xdr:from>
      <xdr:col>11</xdr:col>
      <xdr:colOff>2165105</xdr:colOff>
      <xdr:row>63</xdr:row>
      <xdr:rowOff>73271</xdr:rowOff>
    </xdr:from>
    <xdr:to>
      <xdr:col>14</xdr:col>
      <xdr:colOff>10990</xdr:colOff>
      <xdr:row>65</xdr:row>
      <xdr:rowOff>5497</xdr:rowOff>
    </xdr:to>
    <xdr:pic>
      <xdr:nvPicPr>
        <xdr:cNvPr id="14" name="Grafik 13">
          <a:extLst>
            <a:ext uri="{FF2B5EF4-FFF2-40B4-BE49-F238E27FC236}">
              <a16:creationId xmlns:a16="http://schemas.microsoft.com/office/drawing/2014/main" id="{C77064FC-4E9B-447A-AD47-258D703ABDEA}"/>
            </a:ext>
          </a:extLst>
        </xdr:cNvPr>
        <xdr:cNvPicPr>
          <a:picLocks noChangeAspect="1"/>
        </xdr:cNvPicPr>
      </xdr:nvPicPr>
      <xdr:blipFill rotWithShape="1">
        <a:blip xmlns:r="http://schemas.openxmlformats.org/officeDocument/2006/relationships" r:embed="rId22" cstate="print">
          <a:extLst>
            <a:ext uri="{BEBA8EAE-BF5A-486C-A8C5-ECC9F3942E4B}">
              <a14:imgProps xmlns:a14="http://schemas.microsoft.com/office/drawing/2010/main">
                <a14:imgLayer r:embed="rId23">
                  <a14:imgEffect>
                    <a14:sharpenSoften amount="10000"/>
                  </a14:imgEffect>
                  <a14:imgEffect>
                    <a14:saturation sat="106000"/>
                  </a14:imgEffect>
                  <a14:imgEffect>
                    <a14:brightnessContrast bright="5000" contrast="2000"/>
                  </a14:imgEffect>
                </a14:imgLayer>
              </a14:imgProps>
            </a:ext>
            <a:ext uri="{28A0092B-C50C-407E-A947-70E740481C1C}">
              <a14:useLocalDpi xmlns:a14="http://schemas.microsoft.com/office/drawing/2010/main" val="0"/>
            </a:ext>
          </a:extLst>
        </a:blip>
        <a:srcRect l="33419" t="52672" r="41795" b="22217"/>
        <a:stretch/>
      </xdr:blipFill>
      <xdr:spPr>
        <a:xfrm>
          <a:off x="2835519" y="16718209"/>
          <a:ext cx="857250" cy="564172"/>
        </a:xfrm>
        <a:prstGeom prst="rect">
          <a:avLst/>
        </a:prstGeom>
      </xdr:spPr>
    </xdr:pic>
    <xdr:clientData/>
  </xdr:twoCellAnchor>
  <xdr:twoCellAnchor>
    <xdr:from>
      <xdr:col>12</xdr:col>
      <xdr:colOff>1831</xdr:colOff>
      <xdr:row>59</xdr:row>
      <xdr:rowOff>14042</xdr:rowOff>
    </xdr:from>
    <xdr:to>
      <xdr:col>14</xdr:col>
      <xdr:colOff>10991</xdr:colOff>
      <xdr:row>60</xdr:row>
      <xdr:rowOff>582490</xdr:rowOff>
    </xdr:to>
    <xdr:pic>
      <xdr:nvPicPr>
        <xdr:cNvPr id="16" name="Grafik 15">
          <a:extLst>
            <a:ext uri="{FF2B5EF4-FFF2-40B4-BE49-F238E27FC236}">
              <a16:creationId xmlns:a16="http://schemas.microsoft.com/office/drawing/2014/main" id="{CBDACDD6-4C33-426E-B6DB-51F67DC2C3A8}"/>
            </a:ext>
          </a:extLst>
        </xdr:cNvPr>
        <xdr:cNvPicPr>
          <a:picLocks noChangeAspect="1"/>
        </xdr:cNvPicPr>
      </xdr:nvPicPr>
      <xdr:blipFill rotWithShape="1">
        <a:blip xmlns:r="http://schemas.openxmlformats.org/officeDocument/2006/relationships" r:embed="rId24" cstate="print">
          <a:extLst>
            <a:ext uri="{BEBA8EAE-BF5A-486C-A8C5-ECC9F3942E4B}">
              <a14:imgProps xmlns:a14="http://schemas.microsoft.com/office/drawing/2010/main">
                <a14:imgLayer r:embed="rId25">
                  <a14:imgEffect>
                    <a14:brightnessContrast bright="30000"/>
                  </a14:imgEffect>
                </a14:imgLayer>
              </a14:imgProps>
            </a:ext>
            <a:ext uri="{28A0092B-C50C-407E-A947-70E740481C1C}">
              <a14:useLocalDpi xmlns:a14="http://schemas.microsoft.com/office/drawing/2010/main" val="0"/>
            </a:ext>
          </a:extLst>
        </a:blip>
        <a:srcRect l="33159" t="25899" r="36053" b="3837"/>
        <a:stretch/>
      </xdr:blipFill>
      <xdr:spPr>
        <a:xfrm>
          <a:off x="2842845" y="15070869"/>
          <a:ext cx="849925" cy="1063015"/>
        </a:xfrm>
        <a:prstGeom prst="rect">
          <a:avLst/>
        </a:prstGeom>
      </xdr:spPr>
    </xdr:pic>
    <xdr:clientData/>
  </xdr:twoCellAnchor>
  <xdr:twoCellAnchor>
    <xdr:from>
      <xdr:col>12</xdr:col>
      <xdr:colOff>1</xdr:colOff>
      <xdr:row>61</xdr:row>
      <xdr:rowOff>1</xdr:rowOff>
    </xdr:from>
    <xdr:to>
      <xdr:col>14</xdr:col>
      <xdr:colOff>5496</xdr:colOff>
      <xdr:row>63</xdr:row>
      <xdr:rowOff>102577</xdr:rowOff>
    </xdr:to>
    <xdr:pic>
      <xdr:nvPicPr>
        <xdr:cNvPr id="17" name="Grafik 16">
          <a:extLst>
            <a:ext uri="{FF2B5EF4-FFF2-40B4-BE49-F238E27FC236}">
              <a16:creationId xmlns:a16="http://schemas.microsoft.com/office/drawing/2014/main" id="{73FA4E01-A143-42D4-A91D-1ACEA641E75E}"/>
            </a:ext>
          </a:extLst>
        </xdr:cNvPr>
        <xdr:cNvPicPr>
          <a:picLocks noChangeAspect="1"/>
        </xdr:cNvPicPr>
      </xdr:nvPicPr>
      <xdr:blipFill rotWithShape="1">
        <a:blip xmlns:r="http://schemas.openxmlformats.org/officeDocument/2006/relationships" r:embed="rId26" cstate="print">
          <a:extLst>
            <a:ext uri="{BEBA8EAE-BF5A-486C-A8C5-ECC9F3942E4B}">
              <a14:imgProps xmlns:a14="http://schemas.microsoft.com/office/drawing/2010/main">
                <a14:imgLayer r:embed="rId27">
                  <a14:imgEffect>
                    <a14:saturation sat="101000"/>
                  </a14:imgEffect>
                  <a14:imgEffect>
                    <a14:brightnessContrast bright="27000" contrast="-48000"/>
                  </a14:imgEffect>
                </a14:imgLayer>
              </a14:imgProps>
            </a:ext>
            <a:ext uri="{28A0092B-C50C-407E-A947-70E740481C1C}">
              <a14:useLocalDpi xmlns:a14="http://schemas.microsoft.com/office/drawing/2010/main" val="0"/>
            </a:ext>
          </a:extLst>
        </a:blip>
        <a:srcRect l="19190" t="49907" r="8256" b="12136"/>
        <a:stretch/>
      </xdr:blipFill>
      <xdr:spPr>
        <a:xfrm>
          <a:off x="2842848" y="16089924"/>
          <a:ext cx="840763" cy="586153"/>
        </a:xfrm>
        <a:prstGeom prst="rect">
          <a:avLst/>
        </a:prstGeom>
      </xdr:spPr>
    </xdr:pic>
    <xdr:clientData/>
  </xdr:twoCellAnchor>
  <xdr:oneCellAnchor>
    <xdr:from>
      <xdr:col>17</xdr:col>
      <xdr:colOff>356272</xdr:colOff>
      <xdr:row>47</xdr:row>
      <xdr:rowOff>76613</xdr:rowOff>
    </xdr:from>
    <xdr:ext cx="873125" cy="426924"/>
    <xdr:pic>
      <xdr:nvPicPr>
        <xdr:cNvPr id="18" name="Grafik 17">
          <a:extLst>
            <a:ext uri="{FF2B5EF4-FFF2-40B4-BE49-F238E27FC236}">
              <a16:creationId xmlns:a16="http://schemas.microsoft.com/office/drawing/2014/main" id="{024F9389-F89C-42AB-BE84-8B8F473FEC6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l="1" r="65828" b="14218"/>
        <a:stretch/>
      </xdr:blipFill>
      <xdr:spPr>
        <a:xfrm>
          <a:off x="5045502" y="9279228"/>
          <a:ext cx="873125" cy="426924"/>
        </a:xfrm>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umkultur.at/" TargetMode="External"/><Relationship Id="rId1" Type="http://schemas.openxmlformats.org/officeDocument/2006/relationships/hyperlink" Target="mailto:office@baumkultur.a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03351-2206-44DA-960D-9AE8F0BEE38E}">
  <dimension ref="A1:X98"/>
  <sheetViews>
    <sheetView showGridLines="0" tabSelected="1" defaultGridColor="0" topLeftCell="K1" colorId="22" zoomScale="139" zoomScaleNormal="139" workbookViewId="0">
      <selection activeCell="U7" sqref="U7"/>
    </sheetView>
  </sheetViews>
  <sheetFormatPr baseColWidth="10" defaultColWidth="12.375" defaultRowHeight="17.25" x14ac:dyDescent="0.25"/>
  <cols>
    <col min="1" max="2" width="5" style="52" hidden="1" customWidth="1"/>
    <col min="3" max="3" width="4.5" style="52" hidden="1" customWidth="1"/>
    <col min="4" max="4" width="6.625" style="52" hidden="1" customWidth="1"/>
    <col min="5" max="5" width="5.625" style="52" hidden="1" customWidth="1"/>
    <col min="6" max="6" width="6.5" style="52" hidden="1" customWidth="1"/>
    <col min="7" max="7" width="8.5" style="70" hidden="1" customWidth="1"/>
    <col min="8" max="8" width="6.5" style="70" hidden="1" customWidth="1"/>
    <col min="9" max="9" width="6.5" style="52" hidden="1" customWidth="1"/>
    <col min="10" max="10" width="7" style="52" hidden="1" customWidth="1"/>
    <col min="11" max="11" width="8.5" style="17" customWidth="1"/>
    <col min="12" max="12" width="27.5" style="13" customWidth="1"/>
    <col min="13" max="13" width="5.75" style="18" customWidth="1"/>
    <col min="14" max="14" width="4.875" style="18" customWidth="1"/>
    <col min="15" max="15" width="6.125" style="18" customWidth="1"/>
    <col min="16" max="16" width="0.875" style="13" customWidth="1"/>
    <col min="17" max="17" width="5.625" style="19" customWidth="1"/>
    <col min="18" max="19" width="8.25" style="13" customWidth="1"/>
    <col min="20" max="16384" width="12.375" style="13"/>
  </cols>
  <sheetData>
    <row r="1" spans="1:20" s="74" customFormat="1" ht="60.6" customHeight="1" x14ac:dyDescent="0.35">
      <c r="A1" s="138"/>
      <c r="B1" s="139"/>
      <c r="C1" s="139"/>
      <c r="D1" s="138"/>
      <c r="E1" s="139"/>
      <c r="F1" s="139"/>
      <c r="G1" s="140"/>
      <c r="H1" s="141"/>
      <c r="I1" s="138"/>
      <c r="J1" s="139"/>
      <c r="K1" s="98"/>
      <c r="L1" s="99"/>
      <c r="M1" s="334" t="s">
        <v>445</v>
      </c>
      <c r="N1" s="334"/>
      <c r="O1" s="334"/>
      <c r="P1" s="334"/>
      <c r="Q1" s="334"/>
      <c r="R1" s="334"/>
      <c r="S1" s="334"/>
    </row>
    <row r="2" spans="1:20" s="99" customFormat="1" ht="5.0999999999999996" customHeight="1" x14ac:dyDescent="0.25">
      <c r="A2" s="142"/>
      <c r="B2" s="143"/>
      <c r="C2" s="143"/>
      <c r="D2" s="142"/>
      <c r="E2" s="143"/>
      <c r="F2" s="143"/>
      <c r="G2" s="144"/>
      <c r="H2" s="145"/>
      <c r="I2" s="142"/>
      <c r="J2" s="143"/>
      <c r="K2" s="98"/>
      <c r="M2" s="101"/>
      <c r="N2" s="101"/>
      <c r="O2" s="101"/>
      <c r="P2" s="100"/>
      <c r="Q2" s="102"/>
    </row>
    <row r="3" spans="1:20" s="163" customFormat="1" ht="12.95" customHeight="1" x14ac:dyDescent="0.25">
      <c r="A3" s="146"/>
      <c r="B3" s="147"/>
      <c r="C3" s="147"/>
      <c r="D3" s="146"/>
      <c r="E3" s="147"/>
      <c r="F3" s="147"/>
      <c r="G3" s="148"/>
      <c r="H3" s="149"/>
      <c r="I3" s="146"/>
      <c r="J3" s="147"/>
      <c r="K3" s="335" t="s">
        <v>254</v>
      </c>
      <c r="L3" s="336"/>
      <c r="M3" s="103"/>
      <c r="N3" s="103"/>
      <c r="O3" s="103"/>
      <c r="P3" s="337"/>
      <c r="Q3" s="337"/>
      <c r="R3" s="337"/>
      <c r="S3" s="337"/>
    </row>
    <row r="4" spans="1:20" s="164" customFormat="1" ht="12.95" customHeight="1" x14ac:dyDescent="0.25">
      <c r="A4" s="150"/>
      <c r="B4" s="151"/>
      <c r="C4" s="151"/>
      <c r="D4" s="150"/>
      <c r="E4" s="151"/>
      <c r="F4" s="151"/>
      <c r="G4" s="152"/>
      <c r="H4" s="153"/>
      <c r="I4" s="150"/>
      <c r="J4" s="151"/>
      <c r="K4" s="338" t="s">
        <v>255</v>
      </c>
      <c r="L4" s="339"/>
      <c r="M4" s="103"/>
      <c r="N4" s="103"/>
      <c r="O4" s="103"/>
      <c r="P4" s="340"/>
      <c r="Q4" s="340"/>
      <c r="R4" s="340"/>
      <c r="S4" s="340"/>
    </row>
    <row r="5" spans="1:20" s="74" customFormat="1" ht="5.0999999999999996" customHeight="1" x14ac:dyDescent="0.25">
      <c r="A5" s="142"/>
      <c r="B5" s="143"/>
      <c r="C5" s="143"/>
      <c r="D5" s="142"/>
      <c r="E5" s="143"/>
      <c r="F5" s="143"/>
      <c r="G5" s="144"/>
      <c r="H5" s="145"/>
      <c r="I5" s="142"/>
      <c r="J5" s="143"/>
      <c r="K5" s="104"/>
      <c r="M5" s="75"/>
      <c r="N5" s="75"/>
      <c r="O5" s="75"/>
      <c r="Q5" s="105"/>
    </row>
    <row r="6" spans="1:20" s="74" customFormat="1" ht="5.0999999999999996" customHeight="1" x14ac:dyDescent="0.25">
      <c r="A6" s="142"/>
      <c r="B6" s="143"/>
      <c r="C6" s="143"/>
      <c r="D6" s="142"/>
      <c r="E6" s="143"/>
      <c r="F6" s="143"/>
      <c r="G6" s="144"/>
      <c r="H6" s="145"/>
      <c r="I6" s="142"/>
      <c r="J6" s="143"/>
      <c r="K6" s="104"/>
      <c r="M6" s="75"/>
      <c r="N6" s="75"/>
      <c r="O6" s="75"/>
      <c r="Q6" s="105"/>
      <c r="S6" s="117"/>
    </row>
    <row r="7" spans="1:20" ht="32.65" customHeight="1" x14ac:dyDescent="0.25">
      <c r="A7" s="142"/>
      <c r="B7" s="143"/>
      <c r="C7" s="143"/>
      <c r="D7" s="142"/>
      <c r="E7" s="143"/>
      <c r="F7" s="143"/>
      <c r="G7" s="144"/>
      <c r="H7" s="145"/>
      <c r="I7" s="142"/>
      <c r="J7" s="143"/>
      <c r="K7" s="329"/>
      <c r="L7" s="330"/>
      <c r="M7" s="331"/>
      <c r="N7" s="332"/>
      <c r="O7" s="332"/>
      <c r="P7" s="332"/>
      <c r="Q7" s="333"/>
      <c r="R7" s="267"/>
      <c r="S7" s="268"/>
      <c r="T7" s="74"/>
    </row>
    <row r="8" spans="1:20" s="24" customFormat="1" ht="10.15" customHeight="1" x14ac:dyDescent="0.25">
      <c r="A8" s="154"/>
      <c r="B8" s="155"/>
      <c r="C8" s="155"/>
      <c r="D8" s="154"/>
      <c r="E8" s="155"/>
      <c r="F8" s="155"/>
      <c r="G8" s="156"/>
      <c r="H8" s="157"/>
      <c r="I8" s="154"/>
      <c r="J8" s="155"/>
      <c r="K8" s="104" t="s">
        <v>253</v>
      </c>
      <c r="L8" s="158">
        <f ca="1">TODAY()</f>
        <v>44440</v>
      </c>
      <c r="M8" s="159"/>
      <c r="N8" s="159"/>
      <c r="O8" s="159"/>
      <c r="P8" s="160"/>
      <c r="Q8" s="160"/>
      <c r="R8" s="161"/>
      <c r="S8" s="162"/>
      <c r="T8" s="160"/>
    </row>
    <row r="9" spans="1:20" s="31" customFormat="1" ht="20.100000000000001" customHeight="1" x14ac:dyDescent="0.2">
      <c r="A9" s="26"/>
      <c r="B9" s="27"/>
      <c r="C9" s="27"/>
      <c r="D9" s="26"/>
      <c r="E9" s="27"/>
      <c r="F9" s="27"/>
      <c r="G9" s="28"/>
      <c r="H9" s="29"/>
      <c r="I9" s="26"/>
      <c r="J9" s="27"/>
      <c r="K9" s="220" t="s">
        <v>415</v>
      </c>
      <c r="L9" s="236" t="s">
        <v>406</v>
      </c>
      <c r="M9" s="221" t="s">
        <v>418</v>
      </c>
      <c r="N9" s="238"/>
      <c r="O9" s="238"/>
      <c r="P9" s="236" t="s">
        <v>406</v>
      </c>
      <c r="Q9" s="236"/>
      <c r="R9" s="225"/>
      <c r="S9" s="30"/>
    </row>
    <row r="10" spans="1:20" s="31" customFormat="1" ht="20.100000000000001" customHeight="1" x14ac:dyDescent="0.2">
      <c r="A10" s="26"/>
      <c r="B10" s="27"/>
      <c r="C10" s="27"/>
      <c r="D10" s="26"/>
      <c r="E10" s="27"/>
      <c r="F10" s="27"/>
      <c r="G10" s="28"/>
      <c r="H10" s="29"/>
      <c r="I10" s="26"/>
      <c r="J10" s="27"/>
      <c r="K10" s="220" t="s">
        <v>408</v>
      </c>
      <c r="L10" s="236" t="s">
        <v>406</v>
      </c>
      <c r="M10" s="221" t="s">
        <v>407</v>
      </c>
      <c r="N10" s="239"/>
      <c r="O10" s="239"/>
      <c r="P10" s="240"/>
      <c r="Q10" s="240"/>
      <c r="R10" s="226"/>
      <c r="S10" s="242"/>
    </row>
    <row r="11" spans="1:20" s="31" customFormat="1" ht="20.100000000000001" customHeight="1" x14ac:dyDescent="0.2">
      <c r="A11" s="26"/>
      <c r="B11" s="27"/>
      <c r="C11" s="27"/>
      <c r="D11" s="26"/>
      <c r="E11" s="27"/>
      <c r="F11" s="27"/>
      <c r="G11" s="28"/>
      <c r="H11" s="29"/>
      <c r="I11" s="26"/>
      <c r="J11" s="27"/>
      <c r="K11" s="221" t="s">
        <v>416</v>
      </c>
      <c r="L11" s="236"/>
      <c r="M11" s="221" t="s">
        <v>410</v>
      </c>
      <c r="N11" s="239"/>
      <c r="O11" s="241"/>
      <c r="P11" s="240"/>
      <c r="Q11" s="240"/>
      <c r="R11" s="227"/>
      <c r="S11" s="119"/>
    </row>
    <row r="12" spans="1:20" s="31" customFormat="1" ht="20.100000000000001" customHeight="1" x14ac:dyDescent="0.2">
      <c r="A12" s="26"/>
      <c r="B12" s="27"/>
      <c r="C12" s="27"/>
      <c r="D12" s="26"/>
      <c r="E12" s="27"/>
      <c r="F12" s="27"/>
      <c r="G12" s="28"/>
      <c r="H12" s="29"/>
      <c r="I12" s="26"/>
      <c r="J12" s="27"/>
      <c r="K12" s="221" t="s">
        <v>417</v>
      </c>
      <c r="L12" s="236"/>
      <c r="M12" s="221" t="s">
        <v>420</v>
      </c>
      <c r="N12" s="239"/>
      <c r="O12" s="239"/>
      <c r="P12" s="240"/>
      <c r="Q12" s="240"/>
      <c r="R12" s="228"/>
      <c r="S12" s="119"/>
    </row>
    <row r="13" spans="1:20" s="31" customFormat="1" ht="20.100000000000001" customHeight="1" x14ac:dyDescent="0.2">
      <c r="A13" s="26"/>
      <c r="B13" s="27"/>
      <c r="C13" s="27"/>
      <c r="D13" s="26"/>
      <c r="E13" s="27"/>
      <c r="F13" s="27"/>
      <c r="G13" s="28"/>
      <c r="H13" s="29"/>
      <c r="I13" s="26"/>
      <c r="J13" s="27"/>
      <c r="K13" s="221" t="s">
        <v>409</v>
      </c>
      <c r="L13" s="236"/>
      <c r="M13" s="222"/>
      <c r="N13" s="239"/>
      <c r="O13" s="239"/>
      <c r="P13" s="240"/>
      <c r="Q13" s="240"/>
      <c r="R13" s="228"/>
      <c r="S13" s="119"/>
    </row>
    <row r="14" spans="1:20" s="24" customFormat="1" ht="5.0999999999999996" customHeight="1" x14ac:dyDescent="0.2">
      <c r="A14" s="20"/>
      <c r="B14" s="21"/>
      <c r="C14" s="21"/>
      <c r="D14" s="20"/>
      <c r="E14" s="21"/>
      <c r="F14" s="21"/>
      <c r="G14" s="22"/>
      <c r="H14" s="23"/>
      <c r="I14" s="20"/>
      <c r="J14" s="21"/>
      <c r="K14" s="172"/>
      <c r="L14" s="237"/>
      <c r="M14" s="159"/>
      <c r="N14" s="25"/>
      <c r="O14" s="33"/>
      <c r="Q14" s="34"/>
      <c r="R14" s="229"/>
    </row>
    <row r="15" spans="1:20" s="24" customFormat="1" ht="20.100000000000001" customHeight="1" x14ac:dyDescent="0.2">
      <c r="A15" s="20"/>
      <c r="B15" s="21"/>
      <c r="C15" s="21"/>
      <c r="D15" s="20"/>
      <c r="E15" s="21"/>
      <c r="F15" s="21"/>
      <c r="G15" s="22"/>
      <c r="H15" s="23"/>
      <c r="I15" s="20"/>
      <c r="J15" s="21"/>
      <c r="K15" s="221" t="s">
        <v>419</v>
      </c>
      <c r="L15" s="235"/>
      <c r="M15" s="223"/>
      <c r="N15" s="132"/>
      <c r="O15" s="322"/>
      <c r="P15" s="322"/>
      <c r="Q15" s="322"/>
      <c r="R15" s="322"/>
      <c r="S15" s="322"/>
    </row>
    <row r="16" spans="1:20" s="24" customFormat="1" ht="5.0999999999999996" customHeight="1" x14ac:dyDescent="0.2">
      <c r="A16" s="20"/>
      <c r="B16" s="21"/>
      <c r="C16" s="21"/>
      <c r="D16" s="20"/>
      <c r="E16" s="21"/>
      <c r="F16" s="21"/>
      <c r="G16" s="22"/>
      <c r="H16" s="23"/>
      <c r="I16" s="20"/>
      <c r="J16" s="21"/>
      <c r="K16" s="222"/>
      <c r="L16" s="36"/>
      <c r="M16" s="224"/>
      <c r="N16" s="46"/>
      <c r="O16" s="33"/>
      <c r="P16" s="120"/>
      <c r="Q16" s="37"/>
      <c r="R16" s="34"/>
      <c r="S16" s="38"/>
    </row>
    <row r="17" spans="1:21" s="24" customFormat="1" ht="15.2" hidden="1" customHeight="1" x14ac:dyDescent="0.25">
      <c r="A17" s="20"/>
      <c r="B17" s="21"/>
      <c r="C17" s="21"/>
      <c r="D17" s="20"/>
      <c r="E17" s="21"/>
      <c r="F17" s="21"/>
      <c r="G17" s="22"/>
      <c r="H17" s="23"/>
      <c r="I17" s="20"/>
      <c r="J17" s="21"/>
      <c r="K17" s="35"/>
      <c r="L17" s="32"/>
      <c r="M17" s="133"/>
      <c r="N17" s="132"/>
      <c r="O17" s="323"/>
      <c r="P17" s="323"/>
      <c r="Q17" s="323"/>
      <c r="R17" s="323"/>
      <c r="S17" s="39"/>
    </row>
    <row r="18" spans="1:21" s="47" customFormat="1" ht="51.95" hidden="1" customHeight="1" x14ac:dyDescent="0.25">
      <c r="A18" s="40"/>
      <c r="B18" s="41"/>
      <c r="C18" s="41"/>
      <c r="D18" s="40"/>
      <c r="E18" s="41"/>
      <c r="F18" s="41"/>
      <c r="G18" s="42"/>
      <c r="H18" s="43"/>
      <c r="I18" s="40"/>
      <c r="J18" s="41"/>
      <c r="K18" s="45"/>
      <c r="L18" s="1"/>
      <c r="M18" s="46"/>
      <c r="N18" s="46"/>
      <c r="O18" s="46"/>
      <c r="P18" s="1"/>
      <c r="Q18" s="44"/>
      <c r="R18" s="1"/>
      <c r="S18" s="324"/>
    </row>
    <row r="19" spans="1:21" s="47" customFormat="1" ht="51.95" hidden="1" customHeight="1" x14ac:dyDescent="0.25">
      <c r="A19" s="14"/>
      <c r="B19" s="15"/>
      <c r="C19" s="15"/>
      <c r="D19" s="14"/>
      <c r="E19" s="15"/>
      <c r="F19" s="15"/>
      <c r="G19" s="42"/>
      <c r="H19" s="43"/>
      <c r="I19" s="14"/>
      <c r="J19" s="15"/>
      <c r="K19" s="45"/>
      <c r="L19" s="48"/>
      <c r="M19" s="46"/>
      <c r="N19" s="46"/>
      <c r="O19" s="46"/>
      <c r="P19" s="1"/>
      <c r="Q19" s="44"/>
      <c r="R19" s="1"/>
      <c r="S19" s="324"/>
    </row>
    <row r="20" spans="1:21" s="47" customFormat="1" ht="51.95" hidden="1" customHeight="1" x14ac:dyDescent="0.25">
      <c r="A20" s="40"/>
      <c r="B20" s="41"/>
      <c r="C20" s="41"/>
      <c r="D20" s="40"/>
      <c r="E20" s="41"/>
      <c r="F20" s="41"/>
      <c r="G20" s="42"/>
      <c r="H20" s="43"/>
      <c r="I20" s="40"/>
      <c r="J20" s="41"/>
      <c r="K20" s="45"/>
      <c r="L20" s="1"/>
      <c r="M20" s="46"/>
      <c r="N20" s="46"/>
      <c r="O20" s="46"/>
      <c r="P20" s="1"/>
      <c r="Q20" s="44"/>
      <c r="R20" s="1"/>
      <c r="S20" s="324"/>
    </row>
    <row r="21" spans="1:21" s="47" customFormat="1" ht="51.95" hidden="1" customHeight="1" x14ac:dyDescent="0.25">
      <c r="A21" s="14"/>
      <c r="B21" s="15"/>
      <c r="C21" s="15"/>
      <c r="D21" s="14"/>
      <c r="E21" s="15"/>
      <c r="F21" s="15"/>
      <c r="G21" s="42"/>
      <c r="H21" s="43"/>
      <c r="I21" s="14"/>
      <c r="J21" s="15"/>
      <c r="K21" s="45"/>
      <c r="L21" s="1"/>
      <c r="M21" s="46"/>
      <c r="N21" s="46"/>
      <c r="O21" s="46"/>
      <c r="P21" s="1"/>
      <c r="Q21" s="44"/>
      <c r="R21" s="1"/>
      <c r="S21" s="324"/>
    </row>
    <row r="22" spans="1:21" s="47" customFormat="1" ht="81" hidden="1" customHeight="1" x14ac:dyDescent="0.25">
      <c r="A22" s="14"/>
      <c r="B22" s="15"/>
      <c r="C22" s="15"/>
      <c r="D22" s="14"/>
      <c r="E22" s="15"/>
      <c r="F22" s="15"/>
      <c r="G22" s="42"/>
      <c r="H22" s="43"/>
      <c r="I22" s="14"/>
      <c r="J22" s="15"/>
      <c r="K22" s="45"/>
      <c r="L22" s="1"/>
      <c r="M22" s="46"/>
      <c r="N22" s="46"/>
      <c r="O22" s="46"/>
      <c r="P22" s="1"/>
      <c r="Q22" s="44"/>
      <c r="R22" s="1"/>
      <c r="S22" s="324"/>
    </row>
    <row r="23" spans="1:21" s="74" customFormat="1" ht="39.6" customHeight="1" x14ac:dyDescent="0.25">
      <c r="A23" s="142"/>
      <c r="B23" s="143"/>
      <c r="C23" s="143"/>
      <c r="D23" s="142"/>
      <c r="E23" s="143"/>
      <c r="F23" s="143"/>
      <c r="G23" s="144"/>
      <c r="H23" s="145"/>
      <c r="I23" s="142"/>
      <c r="J23" s="143"/>
      <c r="K23" s="271" t="s">
        <v>443</v>
      </c>
      <c r="L23" s="272"/>
      <c r="M23" s="273"/>
      <c r="N23" s="274"/>
      <c r="O23" s="275"/>
      <c r="P23" s="276"/>
      <c r="Q23" s="276"/>
      <c r="R23" s="277"/>
      <c r="S23" s="278"/>
    </row>
    <row r="24" spans="1:21" s="283" customFormat="1" ht="21" customHeight="1" x14ac:dyDescent="0.25">
      <c r="A24" s="279" t="s">
        <v>95</v>
      </c>
      <c r="B24" s="279" t="s">
        <v>95</v>
      </c>
      <c r="C24" s="279" t="s">
        <v>95</v>
      </c>
      <c r="D24" s="279" t="s">
        <v>95</v>
      </c>
      <c r="E24" s="279" t="s">
        <v>95</v>
      </c>
      <c r="F24" s="279" t="s">
        <v>95</v>
      </c>
      <c r="G24" s="280" t="s">
        <v>91</v>
      </c>
      <c r="H24" s="281" t="s">
        <v>91</v>
      </c>
      <c r="I24" s="279" t="s">
        <v>94</v>
      </c>
      <c r="J24" s="279" t="s">
        <v>94</v>
      </c>
      <c r="K24" s="282" t="s">
        <v>411</v>
      </c>
      <c r="L24" s="71"/>
      <c r="M24" s="134"/>
      <c r="N24" s="135"/>
      <c r="O24" s="124" t="s">
        <v>412</v>
      </c>
      <c r="P24" s="72"/>
      <c r="Q24" s="123" t="s">
        <v>413</v>
      </c>
      <c r="R24" s="73"/>
      <c r="S24" s="72" t="s">
        <v>406</v>
      </c>
      <c r="T24" s="72"/>
    </row>
    <row r="25" spans="1:21" ht="9.75" hidden="1" customHeight="1" x14ac:dyDescent="0.25">
      <c r="A25" s="49"/>
      <c r="B25" s="49"/>
      <c r="C25" s="49"/>
      <c r="D25" s="49" t="s">
        <v>101</v>
      </c>
      <c r="E25" s="49" t="s">
        <v>101</v>
      </c>
      <c r="F25" s="49" t="s">
        <v>101</v>
      </c>
      <c r="G25" s="50" t="s">
        <v>104</v>
      </c>
      <c r="H25" s="51" t="s">
        <v>92</v>
      </c>
      <c r="I25" s="49" t="s">
        <v>101</v>
      </c>
      <c r="J25" s="49" t="s">
        <v>101</v>
      </c>
      <c r="L25" s="74"/>
      <c r="M25" s="75"/>
      <c r="N25" s="75"/>
      <c r="O25" s="75"/>
      <c r="P25" s="76"/>
      <c r="Q25" s="77"/>
      <c r="R25" s="78"/>
      <c r="S25" s="74"/>
    </row>
    <row r="26" spans="1:21" ht="18" hidden="1" customHeight="1" x14ac:dyDescent="0.25">
      <c r="A26" s="14"/>
      <c r="B26" s="15"/>
      <c r="C26" s="53"/>
      <c r="D26" s="14"/>
      <c r="E26" s="15"/>
      <c r="F26" s="53"/>
      <c r="G26" s="54"/>
      <c r="H26" s="16"/>
      <c r="I26" s="14"/>
      <c r="J26" s="15"/>
      <c r="L26" s="325" t="s">
        <v>105</v>
      </c>
      <c r="M26" s="326"/>
      <c r="N26" s="326"/>
      <c r="O26" s="326"/>
      <c r="P26" s="327"/>
      <c r="Q26" s="77"/>
      <c r="R26" s="79"/>
      <c r="S26" s="80"/>
    </row>
    <row r="27" spans="1:21" s="55" customFormat="1" ht="39.950000000000003" hidden="1" customHeight="1" x14ac:dyDescent="0.25">
      <c r="A27" s="56">
        <f>+IF(N27&lt;&gt;0,K27*O27,0)</f>
        <v>0</v>
      </c>
      <c r="B27" s="56">
        <f>+IF(M27&lt;&gt;0,K27*O27,0)</f>
        <v>0</v>
      </c>
      <c r="C27" s="57">
        <f>+K27*O27</f>
        <v>0</v>
      </c>
      <c r="D27" s="56">
        <f>+IF(N27&lt;&gt;0,K27*O27*(1-P27),0)</f>
        <v>0</v>
      </c>
      <c r="E27" s="56">
        <f>+IF(M27&lt;&gt;0,O27*K27*(1-P27),0)</f>
        <v>0</v>
      </c>
      <c r="F27" s="57">
        <f>+K27*O27*(1-P27)</f>
        <v>0</v>
      </c>
      <c r="G27" s="58">
        <f>+IF(Q27=0.13,(O27-(O27*P27))*Q27*K27,0)</f>
        <v>0</v>
      </c>
      <c r="H27" s="59">
        <f>+IF(Q27=0.2,(O27-(O27*P27))*Q27*K27,0)</f>
        <v>0</v>
      </c>
      <c r="I27" s="60">
        <f>+IF(N27&lt;&gt;0,K27*R27*(1+Q27),0)</f>
        <v>0</v>
      </c>
      <c r="J27" s="56">
        <f>+IF(M27&lt;&gt;0,K27*R27*(1+Q27),0)</f>
        <v>0</v>
      </c>
      <c r="K27" s="61"/>
      <c r="L27" s="81" t="s">
        <v>116</v>
      </c>
      <c r="M27" s="125" t="s">
        <v>93</v>
      </c>
      <c r="N27" s="136"/>
      <c r="O27" s="82"/>
      <c r="P27" s="83"/>
      <c r="Q27" s="84">
        <v>0.13</v>
      </c>
      <c r="R27" s="85">
        <f>+O27-(O27*P27)</f>
        <v>0</v>
      </c>
      <c r="S27" s="86">
        <f>+R27*K27</f>
        <v>0</v>
      </c>
      <c r="T27" s="62"/>
      <c r="U27" s="62"/>
    </row>
    <row r="28" spans="1:21" s="118" customFormat="1" ht="36.75" hidden="1" customHeight="1" x14ac:dyDescent="0.25">
      <c r="A28" s="63"/>
      <c r="B28" s="63"/>
      <c r="C28" s="64"/>
      <c r="D28" s="63"/>
      <c r="E28" s="63"/>
      <c r="F28" s="64"/>
      <c r="G28" s="65"/>
      <c r="H28" s="66"/>
      <c r="I28" s="67"/>
      <c r="J28" s="63"/>
      <c r="K28" s="68"/>
      <c r="L28" s="87" t="s">
        <v>115</v>
      </c>
      <c r="M28" s="97"/>
      <c r="N28" s="137"/>
      <c r="O28" s="88"/>
      <c r="P28" s="89"/>
      <c r="Q28" s="90"/>
      <c r="R28" s="91"/>
      <c r="S28" s="92"/>
      <c r="T28" s="69"/>
      <c r="U28" s="69"/>
    </row>
    <row r="29" spans="1:21" s="55" customFormat="1" ht="39.950000000000003" hidden="1" customHeight="1" x14ac:dyDescent="0.25">
      <c r="A29" s="56">
        <f t="shared" ref="A29" si="0">+IF(N29&lt;&gt;0,K29*O29,0)</f>
        <v>0</v>
      </c>
      <c r="B29" s="56">
        <f t="shared" ref="B29" si="1">+IF(M29&lt;&gt;0,K29*O29,0)</f>
        <v>0</v>
      </c>
      <c r="C29" s="57">
        <f t="shared" ref="C29" si="2">+K29*O29</f>
        <v>0</v>
      </c>
      <c r="D29" s="56">
        <f t="shared" ref="D29" si="3">+IF(N29&lt;&gt;0,K29*O29*(1-P29),0)</f>
        <v>0</v>
      </c>
      <c r="E29" s="56">
        <f t="shared" ref="E29" si="4">+IF(M29&lt;&gt;0,O29*K29*(1-P29),0)</f>
        <v>0</v>
      </c>
      <c r="F29" s="57">
        <f t="shared" ref="F29" si="5">+K29*O29*(1-P29)</f>
        <v>0</v>
      </c>
      <c r="G29" s="58">
        <f t="shared" ref="G29" si="6">+IF(Q29=0.13,(O29-(O29*P29))*Q29*K29,0)</f>
        <v>0</v>
      </c>
      <c r="H29" s="59">
        <f t="shared" ref="H29" si="7">+IF(Q29=0.2,(O29-(O29*P29))*Q29*K29,0)</f>
        <v>0</v>
      </c>
      <c r="I29" s="60">
        <f t="shared" ref="I29" si="8">+IF(N29&lt;&gt;0,K29*R29*(1+Q29),0)</f>
        <v>0</v>
      </c>
      <c r="J29" s="56">
        <f t="shared" ref="J29" si="9">+IF(M29&lt;&gt;0,K29*R29*(1+Q29),0)</f>
        <v>0</v>
      </c>
      <c r="K29" s="61"/>
      <c r="L29" s="81" t="s">
        <v>116</v>
      </c>
      <c r="M29" s="125" t="s">
        <v>93</v>
      </c>
      <c r="N29" s="136"/>
      <c r="O29" s="82"/>
      <c r="P29" s="93"/>
      <c r="Q29" s="84">
        <v>0.2</v>
      </c>
      <c r="R29" s="85">
        <f t="shared" ref="R29" si="10">+O29-(O29*P29)</f>
        <v>0</v>
      </c>
      <c r="S29" s="94">
        <f t="shared" ref="S29" si="11">+R29*K29</f>
        <v>0</v>
      </c>
      <c r="T29" s="62"/>
    </row>
    <row r="30" spans="1:21" s="118" customFormat="1" ht="36.75" hidden="1" customHeight="1" x14ac:dyDescent="0.25">
      <c r="A30" s="63"/>
      <c r="B30" s="63"/>
      <c r="C30" s="64"/>
      <c r="D30" s="63"/>
      <c r="E30" s="63"/>
      <c r="F30" s="64"/>
      <c r="G30" s="65"/>
      <c r="H30" s="66"/>
      <c r="I30" s="67"/>
      <c r="J30" s="63"/>
      <c r="K30" s="68"/>
      <c r="L30" s="87" t="s">
        <v>115</v>
      </c>
      <c r="M30" s="97"/>
      <c r="N30" s="137"/>
      <c r="O30" s="88"/>
      <c r="P30" s="89"/>
      <c r="Q30" s="90"/>
      <c r="R30" s="91"/>
      <c r="S30" s="92"/>
      <c r="T30" s="69"/>
      <c r="U30" s="69"/>
    </row>
    <row r="31" spans="1:21" s="55" customFormat="1" ht="39.950000000000003" hidden="1" customHeight="1" x14ac:dyDescent="0.25">
      <c r="A31" s="56">
        <f>+IF(N31&lt;&gt;0,K31*O31,0)</f>
        <v>0</v>
      </c>
      <c r="B31" s="56">
        <f>+IF(M31&lt;&gt;0,K31*O31,0)</f>
        <v>0</v>
      </c>
      <c r="C31" s="57">
        <f>+K31*O31</f>
        <v>0</v>
      </c>
      <c r="D31" s="56">
        <f>+IF(N31&lt;&gt;0,K31*O31*(1-P31),0)</f>
        <v>0</v>
      </c>
      <c r="E31" s="56">
        <f>+IF(M31&lt;&gt;0,O31*K31*(1-P31),0)</f>
        <v>0</v>
      </c>
      <c r="F31" s="57">
        <f>+K31*O31*(1-P31)</f>
        <v>0</v>
      </c>
      <c r="G31" s="58">
        <f>+IF(Q31=0.13,(O31-(O31*P31))*Q31*K31,0)</f>
        <v>0</v>
      </c>
      <c r="H31" s="59">
        <f>+IF(Q31=0.2,(O31-(O31*P31))*Q31*K31,0)</f>
        <v>0</v>
      </c>
      <c r="I31" s="60">
        <f>+IF(N31&lt;&gt;0,K31*R31*(1+Q31),0)</f>
        <v>0</v>
      </c>
      <c r="J31" s="56">
        <f>+IF(M31&lt;&gt;0,K31*R31*(1+Q31),0)</f>
        <v>0</v>
      </c>
      <c r="K31" s="61"/>
      <c r="L31" s="81" t="s">
        <v>116</v>
      </c>
      <c r="M31" s="125" t="s">
        <v>93</v>
      </c>
      <c r="N31" s="136"/>
      <c r="O31" s="82"/>
      <c r="P31" s="83"/>
      <c r="Q31" s="84">
        <v>0.13</v>
      </c>
      <c r="R31" s="85">
        <f>+O31-(O31*P31)</f>
        <v>0</v>
      </c>
      <c r="S31" s="86">
        <f>+R31*K31</f>
        <v>0</v>
      </c>
      <c r="T31" s="62"/>
      <c r="U31" s="62"/>
    </row>
    <row r="32" spans="1:21" s="118" customFormat="1" ht="36.75" hidden="1" customHeight="1" x14ac:dyDescent="0.25">
      <c r="A32" s="63"/>
      <c r="B32" s="63"/>
      <c r="C32" s="64"/>
      <c r="D32" s="63"/>
      <c r="E32" s="63"/>
      <c r="F32" s="64"/>
      <c r="G32" s="65"/>
      <c r="H32" s="66"/>
      <c r="I32" s="67"/>
      <c r="J32" s="63"/>
      <c r="K32" s="68"/>
      <c r="L32" s="87" t="s">
        <v>115</v>
      </c>
      <c r="M32" s="97"/>
      <c r="N32" s="137"/>
      <c r="O32" s="88"/>
      <c r="P32" s="89"/>
      <c r="Q32" s="90"/>
      <c r="R32" s="91"/>
      <c r="S32" s="92"/>
      <c r="T32" s="69"/>
      <c r="U32" s="69"/>
    </row>
    <row r="33" spans="1:21" s="55" customFormat="1" ht="39.950000000000003" hidden="1" customHeight="1" x14ac:dyDescent="0.25">
      <c r="A33" s="56">
        <f t="shared" ref="A33:A73" si="12">+IF(N33&lt;&gt;0,K33*O33,0)</f>
        <v>0</v>
      </c>
      <c r="B33" s="56">
        <f t="shared" ref="B33:B73" si="13">+IF(M33&lt;&gt;0,K33*O33,0)</f>
        <v>0</v>
      </c>
      <c r="C33" s="57">
        <f t="shared" ref="C33:C73" si="14">+K33*O33</f>
        <v>0</v>
      </c>
      <c r="D33" s="56">
        <f t="shared" ref="D33:D73" si="15">+IF(N33&lt;&gt;0,K33*O33*(1-P33),0)</f>
        <v>0</v>
      </c>
      <c r="E33" s="56">
        <f t="shared" ref="E33:E73" si="16">+IF(M33&lt;&gt;0,O33*K33*(1-P33),0)</f>
        <v>0</v>
      </c>
      <c r="F33" s="57">
        <f t="shared" ref="F33:F73" si="17">+K33*O33*(1-P33)</f>
        <v>0</v>
      </c>
      <c r="G33" s="58">
        <f t="shared" ref="G33:G73" si="18">+IF(Q33=0.13,(O33-(O33*P33))*Q33*K33,0)</f>
        <v>0</v>
      </c>
      <c r="H33" s="59">
        <f t="shared" ref="H33:H73" si="19">+IF(Q33=0.2,(O33-(O33*P33))*Q33*K33,0)</f>
        <v>0</v>
      </c>
      <c r="I33" s="60">
        <f t="shared" ref="I33:I73" si="20">+IF(N33&lt;&gt;0,K33*R33*(1+Q33),0)</f>
        <v>0</v>
      </c>
      <c r="J33" s="56">
        <f t="shared" ref="J33:J73" si="21">+IF(M33&lt;&gt;0,K33*R33*(1+Q33),0)</f>
        <v>0</v>
      </c>
      <c r="K33" s="61"/>
      <c r="L33" s="81" t="s">
        <v>116</v>
      </c>
      <c r="M33" s="125" t="s">
        <v>93</v>
      </c>
      <c r="N33" s="136"/>
      <c r="O33" s="82"/>
      <c r="P33" s="93"/>
      <c r="Q33" s="84">
        <v>0.2</v>
      </c>
      <c r="R33" s="85">
        <f t="shared" ref="R33:R73" si="22">+O33-(O33*P33)</f>
        <v>0</v>
      </c>
      <c r="S33" s="94">
        <f t="shared" ref="S33" si="23">+R33*K33</f>
        <v>0</v>
      </c>
      <c r="T33" s="62"/>
    </row>
    <row r="34" spans="1:21" s="118" customFormat="1" ht="36.75" hidden="1" customHeight="1" x14ac:dyDescent="0.25">
      <c r="A34" s="63"/>
      <c r="B34" s="63"/>
      <c r="C34" s="64"/>
      <c r="D34" s="63"/>
      <c r="E34" s="63"/>
      <c r="F34" s="64"/>
      <c r="G34" s="65"/>
      <c r="H34" s="66"/>
      <c r="I34" s="67"/>
      <c r="J34" s="63"/>
      <c r="K34" s="68"/>
      <c r="L34" s="87" t="s">
        <v>115</v>
      </c>
      <c r="M34" s="97"/>
      <c r="N34" s="137"/>
      <c r="O34" s="88"/>
      <c r="P34" s="89"/>
      <c r="Q34" s="90"/>
      <c r="R34" s="91"/>
      <c r="S34" s="92"/>
      <c r="T34" s="69"/>
      <c r="U34" s="69"/>
    </row>
    <row r="35" spans="1:21" ht="18" hidden="1" customHeight="1" x14ac:dyDescent="0.25">
      <c r="A35" s="56">
        <f t="shared" si="12"/>
        <v>0</v>
      </c>
      <c r="B35" s="56">
        <f t="shared" si="13"/>
        <v>0</v>
      </c>
      <c r="C35" s="57">
        <f t="shared" si="14"/>
        <v>0</v>
      </c>
      <c r="D35" s="56">
        <f t="shared" si="15"/>
        <v>0</v>
      </c>
      <c r="E35" s="56">
        <f t="shared" si="16"/>
        <v>0</v>
      </c>
      <c r="F35" s="57">
        <f t="shared" si="17"/>
        <v>0</v>
      </c>
      <c r="G35" s="58">
        <f t="shared" si="18"/>
        <v>0</v>
      </c>
      <c r="H35" s="59">
        <f t="shared" si="19"/>
        <v>0</v>
      </c>
      <c r="I35" s="60">
        <f t="shared" si="20"/>
        <v>0</v>
      </c>
      <c r="J35" s="56">
        <f t="shared" si="21"/>
        <v>0</v>
      </c>
      <c r="L35" s="325" t="s">
        <v>106</v>
      </c>
      <c r="M35" s="326"/>
      <c r="N35" s="326"/>
      <c r="O35" s="326"/>
      <c r="P35" s="327"/>
      <c r="Q35" s="95"/>
      <c r="R35" s="85">
        <f t="shared" si="22"/>
        <v>0</v>
      </c>
      <c r="S35" s="80"/>
    </row>
    <row r="36" spans="1:21" s="290" customFormat="1" ht="30" customHeight="1" x14ac:dyDescent="0.25">
      <c r="A36" s="284">
        <f>+IF(N36&lt;&gt;0,K36*O36,0)</f>
        <v>0</v>
      </c>
      <c r="B36" s="284">
        <f>+IF(M36&lt;&gt;0,K36*O36,0)</f>
        <v>0</v>
      </c>
      <c r="C36" s="285">
        <f>+K36*O36</f>
        <v>0</v>
      </c>
      <c r="D36" s="284">
        <f>+IF(N36&lt;&gt;0,K36*O36*(1-P36),0)</f>
        <v>0</v>
      </c>
      <c r="E36" s="284">
        <f>+IF(M36&lt;&gt;0,O36*K36*(1-P36),0)</f>
        <v>0</v>
      </c>
      <c r="F36" s="285">
        <f>+K36*O36*(1-P36)</f>
        <v>0</v>
      </c>
      <c r="G36" s="286">
        <f>+IF(Q36=0.13,(O36-(O36*P36))*Q36*K36,0)</f>
        <v>0</v>
      </c>
      <c r="H36" s="287">
        <f>+IF(Q36=0.2,(O36-(O36*P36))*Q36*K36,0)</f>
        <v>0</v>
      </c>
      <c r="I36" s="288">
        <f>+IF(N36&lt;&gt;0,K36*R36*(1+Q36),0)</f>
        <v>0</v>
      </c>
      <c r="J36" s="284">
        <f>+IF(M36&lt;&gt;0,K36*R36*(1+Q36),0)</f>
        <v>0</v>
      </c>
      <c r="K36" s="121"/>
      <c r="L36" s="126" t="s">
        <v>430</v>
      </c>
      <c r="M36" s="269"/>
      <c r="N36" s="270" t="s">
        <v>93</v>
      </c>
      <c r="O36" s="128">
        <v>23</v>
      </c>
      <c r="P36" s="129"/>
      <c r="Q36" s="232">
        <v>0.2</v>
      </c>
      <c r="R36" s="231">
        <f>+O36-(O36*P36)</f>
        <v>23</v>
      </c>
      <c r="S36" s="219">
        <f>+R36*K36</f>
        <v>0</v>
      </c>
      <c r="T36" s="289"/>
      <c r="U36" s="289"/>
    </row>
    <row r="37" spans="1:21" s="111" customFormat="1" ht="50.1" customHeight="1" x14ac:dyDescent="0.25">
      <c r="A37" s="291"/>
      <c r="B37" s="291"/>
      <c r="C37" s="292"/>
      <c r="D37" s="291"/>
      <c r="E37" s="291"/>
      <c r="F37" s="292"/>
      <c r="G37" s="91"/>
      <c r="H37" s="293"/>
      <c r="I37" s="294"/>
      <c r="J37" s="291"/>
      <c r="K37" s="68"/>
      <c r="L37" s="96"/>
      <c r="M37" s="97"/>
      <c r="N37" s="137"/>
      <c r="O37" s="88"/>
      <c r="P37" s="89"/>
      <c r="Q37" s="233"/>
      <c r="R37" s="230"/>
      <c r="S37" s="92"/>
      <c r="T37" s="295"/>
      <c r="U37" s="295"/>
    </row>
    <row r="38" spans="1:21" s="290" customFormat="1" ht="30" customHeight="1" x14ac:dyDescent="0.25">
      <c r="A38" s="284">
        <f t="shared" ref="A38" si="24">+IF(N38&lt;&gt;0,K38*O38,0)</f>
        <v>0</v>
      </c>
      <c r="B38" s="284">
        <f t="shared" ref="B38" si="25">+IF(M38&lt;&gt;0,K38*O38,0)</f>
        <v>0</v>
      </c>
      <c r="C38" s="285">
        <f t="shared" ref="C38" si="26">+K38*O38</f>
        <v>0</v>
      </c>
      <c r="D38" s="284">
        <f t="shared" ref="D38" si="27">+IF(N38&lt;&gt;0,K38*O38*(1-P38),0)</f>
        <v>0</v>
      </c>
      <c r="E38" s="284">
        <f t="shared" ref="E38" si="28">+IF(M38&lt;&gt;0,O38*K38*(1-P38),0)</f>
        <v>0</v>
      </c>
      <c r="F38" s="285">
        <f t="shared" ref="F38" si="29">+K38*O38*(1-P38)</f>
        <v>0</v>
      </c>
      <c r="G38" s="286">
        <f t="shared" ref="G38" si="30">+IF(Q38=0.13,(O38-(O38*P38))*Q38*K38,0)</f>
        <v>0</v>
      </c>
      <c r="H38" s="287">
        <f t="shared" ref="H38" si="31">+IF(Q38=0.2,(O38-(O38*P38))*Q38*K38,0)</f>
        <v>0</v>
      </c>
      <c r="I38" s="288">
        <f t="shared" ref="I38" si="32">+IF(N38&lt;&gt;0,K38*R38*(1+Q38),0)</f>
        <v>0</v>
      </c>
      <c r="J38" s="284">
        <f t="shared" ref="J38" si="33">+IF(M38&lt;&gt;0,K38*R38*(1+Q38),0)</f>
        <v>0</v>
      </c>
      <c r="K38" s="122"/>
      <c r="L38" s="127" t="s">
        <v>421</v>
      </c>
      <c r="M38" s="269"/>
      <c r="N38" s="270" t="s">
        <v>93</v>
      </c>
      <c r="O38" s="128">
        <v>27</v>
      </c>
      <c r="P38" s="129"/>
      <c r="Q38" s="232">
        <v>0.2</v>
      </c>
      <c r="R38" s="231">
        <f>+O38-(O38*P38)</f>
        <v>27</v>
      </c>
      <c r="S38" s="219">
        <f t="shared" ref="S38" si="34">+R38*K38</f>
        <v>0</v>
      </c>
      <c r="T38" s="289"/>
    </row>
    <row r="39" spans="1:21" s="290" customFormat="1" ht="10.15" customHeight="1" x14ac:dyDescent="0.25">
      <c r="A39" s="284"/>
      <c r="B39" s="284"/>
      <c r="C39" s="285"/>
      <c r="D39" s="284"/>
      <c r="E39" s="284"/>
      <c r="F39" s="285"/>
      <c r="G39" s="286"/>
      <c r="H39" s="287"/>
      <c r="I39" s="288"/>
      <c r="J39" s="284"/>
      <c r="K39" s="61"/>
      <c r="L39" s="131"/>
      <c r="M39" s="125"/>
      <c r="N39" s="136"/>
      <c r="O39" s="88"/>
      <c r="P39" s="89"/>
      <c r="Q39" s="233"/>
      <c r="R39" s="230"/>
      <c r="S39" s="86"/>
      <c r="T39" s="289"/>
    </row>
    <row r="40" spans="1:21" s="80" customFormat="1" ht="30" customHeight="1" x14ac:dyDescent="0.25">
      <c r="A40" s="284">
        <f>+IF(N40&lt;&gt;0,K40*O40,0)</f>
        <v>0</v>
      </c>
      <c r="B40" s="284">
        <f>+IF(M40&lt;&gt;0,K40*O40,0)</f>
        <v>0</v>
      </c>
      <c r="C40" s="285">
        <f>+K40*O40</f>
        <v>0</v>
      </c>
      <c r="D40" s="284">
        <f>+IF(N40&lt;&gt;0,K40*O40*(1-P40),0)</f>
        <v>0</v>
      </c>
      <c r="E40" s="284">
        <f>+IF(M40&lt;&gt;0,O40*K40*(1-P40),0)</f>
        <v>0</v>
      </c>
      <c r="F40" s="285">
        <f>+K40*O40*(1-P40)</f>
        <v>0</v>
      </c>
      <c r="G40" s="286">
        <f>+IF(Q40=0.13,(O40-(O40*P40))*Q40*K40,0)</f>
        <v>0</v>
      </c>
      <c r="H40" s="287">
        <f>+IF(Q40=0.2,(O40-(O40*P40))*Q40*K40,0)</f>
        <v>0</v>
      </c>
      <c r="I40" s="288">
        <f>+IF(N40&lt;&gt;0,K40*R40*(1+Q40),0)</f>
        <v>0</v>
      </c>
      <c r="J40" s="284">
        <f>+IF(M40&lt;&gt;0,K40*R40*(1+Q40),0)</f>
        <v>0</v>
      </c>
      <c r="K40" s="122"/>
      <c r="L40" s="126" t="s">
        <v>422</v>
      </c>
      <c r="M40" s="269"/>
      <c r="N40" s="270" t="s">
        <v>93</v>
      </c>
      <c r="O40" s="128">
        <v>35</v>
      </c>
      <c r="P40" s="129"/>
      <c r="Q40" s="232">
        <v>0.2</v>
      </c>
      <c r="R40" s="231">
        <f>+O40-(O40*P40)</f>
        <v>35</v>
      </c>
      <c r="S40" s="219">
        <f>+R40*K40</f>
        <v>0</v>
      </c>
      <c r="T40" s="296"/>
      <c r="U40" s="296"/>
    </row>
    <row r="41" spans="1:21" s="74" customFormat="1" ht="10.15" customHeight="1" x14ac:dyDescent="0.25">
      <c r="A41" s="78"/>
      <c r="B41" s="78"/>
      <c r="C41" s="78"/>
      <c r="D41" s="78"/>
      <c r="E41" s="78"/>
      <c r="F41" s="78"/>
      <c r="G41" s="106"/>
      <c r="H41" s="106"/>
      <c r="I41" s="78"/>
      <c r="J41" s="78"/>
      <c r="K41" s="17"/>
      <c r="M41" s="75"/>
      <c r="N41" s="75"/>
      <c r="O41" s="75"/>
      <c r="Q41" s="234"/>
    </row>
    <row r="42" spans="1:21" s="80" customFormat="1" ht="30.6" customHeight="1" x14ac:dyDescent="0.25">
      <c r="A42" s="284">
        <f t="shared" ref="A42" si="35">+IF(N42&lt;&gt;0,K42*O42,0)</f>
        <v>0</v>
      </c>
      <c r="B42" s="284">
        <f t="shared" ref="B42" si="36">+IF(M42&lt;&gt;0,K42*O42,0)</f>
        <v>0</v>
      </c>
      <c r="C42" s="285">
        <f t="shared" ref="C42" si="37">+K42*O42</f>
        <v>0</v>
      </c>
      <c r="D42" s="284">
        <f t="shared" ref="D42" si="38">+IF(N42&lt;&gt;0,K42*O42*(1-P42),0)</f>
        <v>0</v>
      </c>
      <c r="E42" s="284">
        <f t="shared" ref="E42" si="39">+IF(M42&lt;&gt;0,O42*K42*(1-P42),0)</f>
        <v>0</v>
      </c>
      <c r="F42" s="285">
        <f t="shared" ref="F42" si="40">+K42*O42*(1-P42)</f>
        <v>0</v>
      </c>
      <c r="G42" s="286">
        <f t="shared" ref="G42" si="41">+IF(Q42=0.13,(O42-(O42*P42))*Q42*K42,0)</f>
        <v>0</v>
      </c>
      <c r="H42" s="287">
        <f t="shared" ref="H42" si="42">+IF(Q42=0.2,(O42-(O42*P42))*Q42*K42,0)</f>
        <v>0</v>
      </c>
      <c r="I42" s="288">
        <f t="shared" ref="I42" si="43">+IF(N42&lt;&gt;0,K42*R42*(1+Q42),0)</f>
        <v>0</v>
      </c>
      <c r="J42" s="284">
        <f t="shared" ref="J42" si="44">+IF(M42&lt;&gt;0,K42*R42*(1+Q42),0)</f>
        <v>0</v>
      </c>
      <c r="K42" s="122"/>
      <c r="L42" s="127" t="s">
        <v>423</v>
      </c>
      <c r="M42" s="269"/>
      <c r="N42" s="270" t="s">
        <v>93</v>
      </c>
      <c r="O42" s="128">
        <v>27</v>
      </c>
      <c r="P42" s="129"/>
      <c r="Q42" s="232">
        <v>0.2</v>
      </c>
      <c r="R42" s="231">
        <f t="shared" ref="R42" si="45">+O42-(O42*P42)</f>
        <v>27</v>
      </c>
      <c r="S42" s="219">
        <f t="shared" ref="S42" si="46">+R42*K42</f>
        <v>0</v>
      </c>
      <c r="T42" s="296"/>
    </row>
    <row r="43" spans="1:21" s="111" customFormat="1" ht="50.1" customHeight="1" x14ac:dyDescent="0.25">
      <c r="A43" s="291"/>
      <c r="B43" s="291"/>
      <c r="C43" s="292"/>
      <c r="D43" s="291"/>
      <c r="E43" s="291"/>
      <c r="F43" s="292"/>
      <c r="G43" s="91"/>
      <c r="H43" s="293"/>
      <c r="I43" s="294"/>
      <c r="J43" s="291"/>
      <c r="K43" s="68"/>
      <c r="L43" s="96"/>
      <c r="M43" s="97"/>
      <c r="N43" s="137"/>
      <c r="O43" s="88"/>
      <c r="P43" s="89"/>
      <c r="Q43" s="233"/>
      <c r="R43" s="230"/>
      <c r="S43" s="92"/>
      <c r="T43" s="295"/>
      <c r="U43" s="295"/>
    </row>
    <row r="44" spans="1:21" s="80" customFormat="1" ht="30" customHeight="1" x14ac:dyDescent="0.25">
      <c r="A44" s="284">
        <f t="shared" ref="A44" si="47">+IF(N44&lt;&gt;0,K44*O44,0)</f>
        <v>0</v>
      </c>
      <c r="B44" s="284">
        <f t="shared" ref="B44" si="48">+IF(M44&lt;&gt;0,K44*O44,0)</f>
        <v>0</v>
      </c>
      <c r="C44" s="285">
        <f t="shared" ref="C44" si="49">+K44*O44</f>
        <v>0</v>
      </c>
      <c r="D44" s="284">
        <f t="shared" ref="D44" si="50">+IF(N44&lt;&gt;0,K44*O44*(1-P44),0)</f>
        <v>0</v>
      </c>
      <c r="E44" s="284">
        <f t="shared" ref="E44" si="51">+IF(M44&lt;&gt;0,O44*K44*(1-P44),0)</f>
        <v>0</v>
      </c>
      <c r="F44" s="285">
        <f t="shared" ref="F44" si="52">+K44*O44*(1-P44)</f>
        <v>0</v>
      </c>
      <c r="G44" s="286">
        <f t="shared" ref="G44" si="53">+IF(Q44=0.13,(O44-(O44*P44))*Q44*K44,0)</f>
        <v>0</v>
      </c>
      <c r="H44" s="287">
        <f t="shared" ref="H44" si="54">+IF(Q44=0.2,(O44-(O44*P44))*Q44*K44,0)</f>
        <v>0</v>
      </c>
      <c r="I44" s="288">
        <f t="shared" ref="I44" si="55">+IF(N44&lt;&gt;0,K44*R44*(1+Q44),0)</f>
        <v>0</v>
      </c>
      <c r="J44" s="284">
        <f t="shared" ref="J44" si="56">+IF(M44&lt;&gt;0,K44*R44*(1+Q44),0)</f>
        <v>0</v>
      </c>
      <c r="K44" s="122"/>
      <c r="L44" s="126" t="s">
        <v>424</v>
      </c>
      <c r="M44" s="269"/>
      <c r="N44" s="270" t="s">
        <v>93</v>
      </c>
      <c r="O44" s="128">
        <v>28</v>
      </c>
      <c r="P44" s="129"/>
      <c r="Q44" s="232">
        <v>0.2</v>
      </c>
      <c r="R44" s="231">
        <f t="shared" ref="R44" si="57">+O44-(O44*P44)</f>
        <v>28</v>
      </c>
      <c r="S44" s="219">
        <f t="shared" ref="S44" si="58">+R44*K44</f>
        <v>0</v>
      </c>
      <c r="T44" s="296"/>
      <c r="U44" s="296"/>
    </row>
    <row r="45" spans="1:21" s="111" customFormat="1" ht="50.1" customHeight="1" x14ac:dyDescent="0.25">
      <c r="A45" s="291"/>
      <c r="B45" s="291"/>
      <c r="C45" s="292"/>
      <c r="D45" s="291"/>
      <c r="E45" s="291"/>
      <c r="F45" s="292"/>
      <c r="G45" s="91"/>
      <c r="H45" s="293"/>
      <c r="I45" s="294"/>
      <c r="J45" s="291"/>
      <c r="K45" s="68"/>
      <c r="L45" s="96"/>
      <c r="M45" s="97"/>
      <c r="N45" s="137"/>
      <c r="O45" s="88"/>
      <c r="P45" s="89"/>
      <c r="Q45" s="233"/>
      <c r="R45" s="230"/>
      <c r="S45" s="92"/>
      <c r="T45" s="295"/>
      <c r="U45" s="295"/>
    </row>
    <row r="46" spans="1:21" s="80" customFormat="1" ht="30" customHeight="1" x14ac:dyDescent="0.25">
      <c r="A46" s="284">
        <f t="shared" ref="A46" si="59">+IF(N46&lt;&gt;0,K46*O46,0)</f>
        <v>0</v>
      </c>
      <c r="B46" s="284">
        <f t="shared" ref="B46" si="60">+IF(M46&lt;&gt;0,K46*O46,0)</f>
        <v>0</v>
      </c>
      <c r="C46" s="285">
        <f t="shared" ref="C46" si="61">+K46*O46</f>
        <v>0</v>
      </c>
      <c r="D46" s="284">
        <f t="shared" ref="D46" si="62">+IF(N46&lt;&gt;0,K46*O46*(1-P46),0)</f>
        <v>0</v>
      </c>
      <c r="E46" s="284">
        <f t="shared" ref="E46" si="63">+IF(M46&lt;&gt;0,O46*K46*(1-P46),0)</f>
        <v>0</v>
      </c>
      <c r="F46" s="285">
        <f t="shared" ref="F46" si="64">+K46*O46*(1-P46)</f>
        <v>0</v>
      </c>
      <c r="G46" s="286">
        <f t="shared" ref="G46" si="65">+IF(Q46=0.13,(O46-(O46*P46))*Q46*K46,0)</f>
        <v>0</v>
      </c>
      <c r="H46" s="287">
        <f t="shared" ref="H46" si="66">+IF(Q46=0.2,(O46-(O46*P46))*Q46*K46,0)</f>
        <v>0</v>
      </c>
      <c r="I46" s="288">
        <f t="shared" ref="I46" si="67">+IF(N46&lt;&gt;0,K46*R46*(1+Q46),0)</f>
        <v>0</v>
      </c>
      <c r="J46" s="284">
        <f t="shared" ref="J46" si="68">+IF(M46&lt;&gt;0,K46*R46*(1+Q46),0)</f>
        <v>0</v>
      </c>
      <c r="K46" s="122"/>
      <c r="L46" s="126" t="s">
        <v>425</v>
      </c>
      <c r="M46" s="269"/>
      <c r="N46" s="270" t="s">
        <v>93</v>
      </c>
      <c r="O46" s="128">
        <v>28</v>
      </c>
      <c r="P46" s="129"/>
      <c r="Q46" s="232">
        <v>0.2</v>
      </c>
      <c r="R46" s="231">
        <f t="shared" ref="R46" si="69">+O46-(O46*P46)</f>
        <v>28</v>
      </c>
      <c r="S46" s="219">
        <f t="shared" ref="S46" si="70">+R46*K46</f>
        <v>0</v>
      </c>
      <c r="T46" s="296"/>
      <c r="U46" s="296"/>
    </row>
    <row r="47" spans="1:21" s="111" customFormat="1" ht="50.1" customHeight="1" x14ac:dyDescent="0.25">
      <c r="A47" s="291"/>
      <c r="B47" s="291"/>
      <c r="C47" s="292"/>
      <c r="D47" s="291"/>
      <c r="E47" s="291"/>
      <c r="F47" s="292"/>
      <c r="G47" s="91"/>
      <c r="H47" s="293"/>
      <c r="I47" s="294"/>
      <c r="J47" s="291"/>
      <c r="K47" s="68"/>
      <c r="L47" s="96"/>
      <c r="M47" s="97"/>
      <c r="N47" s="137"/>
      <c r="O47" s="88"/>
      <c r="P47" s="89"/>
      <c r="Q47" s="233"/>
      <c r="R47" s="230"/>
      <c r="S47" s="92"/>
      <c r="T47" s="295"/>
      <c r="U47" s="295"/>
    </row>
    <row r="48" spans="1:21" s="74" customFormat="1" ht="39.6" customHeight="1" x14ac:dyDescent="0.25">
      <c r="A48" s="142"/>
      <c r="B48" s="143"/>
      <c r="C48" s="143"/>
      <c r="D48" s="142"/>
      <c r="E48" s="143"/>
      <c r="F48" s="143"/>
      <c r="G48" s="144"/>
      <c r="H48" s="145"/>
      <c r="I48" s="142"/>
      <c r="J48" s="143"/>
      <c r="K48" s="271" t="s">
        <v>444</v>
      </c>
      <c r="L48" s="272"/>
      <c r="M48" s="273"/>
      <c r="N48" s="274"/>
      <c r="O48" s="275"/>
      <c r="P48" s="276"/>
      <c r="Q48" s="276"/>
      <c r="R48" s="277"/>
      <c r="S48" s="278"/>
    </row>
    <row r="49" spans="1:21" s="283" customFormat="1" ht="17.45" customHeight="1" x14ac:dyDescent="0.25">
      <c r="A49" s="279" t="s">
        <v>95</v>
      </c>
      <c r="B49" s="279" t="s">
        <v>95</v>
      </c>
      <c r="C49" s="279" t="s">
        <v>95</v>
      </c>
      <c r="D49" s="279" t="s">
        <v>95</v>
      </c>
      <c r="E49" s="279" t="s">
        <v>95</v>
      </c>
      <c r="F49" s="279" t="s">
        <v>95</v>
      </c>
      <c r="G49" s="280" t="s">
        <v>91</v>
      </c>
      <c r="H49" s="281" t="s">
        <v>91</v>
      </c>
      <c r="I49" s="279" t="s">
        <v>94</v>
      </c>
      <c r="J49" s="279" t="s">
        <v>94</v>
      </c>
      <c r="K49" s="282" t="s">
        <v>411</v>
      </c>
      <c r="L49" s="71"/>
      <c r="M49" s="134"/>
      <c r="N49" s="135"/>
      <c r="O49" s="124" t="s">
        <v>412</v>
      </c>
      <c r="P49" s="72"/>
      <c r="Q49" s="123" t="s">
        <v>413</v>
      </c>
      <c r="R49" s="73"/>
      <c r="S49" s="72" t="s">
        <v>406</v>
      </c>
      <c r="T49" s="72"/>
    </row>
    <row r="50" spans="1:21" s="80" customFormat="1" ht="29.1" customHeight="1" x14ac:dyDescent="0.25">
      <c r="A50" s="284">
        <f t="shared" ref="A50" si="71">+IF(N50&lt;&gt;0,K50*O50,0)</f>
        <v>0</v>
      </c>
      <c r="B50" s="284">
        <f t="shared" ref="B50" si="72">+IF(M50&lt;&gt;0,K50*O50,0)</f>
        <v>0</v>
      </c>
      <c r="C50" s="285">
        <f t="shared" ref="C50" si="73">+K50*O50</f>
        <v>0</v>
      </c>
      <c r="D50" s="284">
        <f t="shared" ref="D50" si="74">+IF(N50&lt;&gt;0,K50*O50*(1-P50),0)</f>
        <v>0</v>
      </c>
      <c r="E50" s="284">
        <f t="shared" ref="E50" si="75">+IF(M50&lt;&gt;0,O50*K50*(1-P50),0)</f>
        <v>0</v>
      </c>
      <c r="F50" s="285">
        <f t="shared" ref="F50" si="76">+K50*O50*(1-P50)</f>
        <v>0</v>
      </c>
      <c r="G50" s="286">
        <f t="shared" ref="G50" si="77">+IF(Q50=0.13,(O50-(O50*P50))*Q50*K50,0)</f>
        <v>0</v>
      </c>
      <c r="H50" s="287">
        <f t="shared" ref="H50" si="78">+IF(Q50=0.2,(O50-(O50*P50))*Q50*K50,0)</f>
        <v>0</v>
      </c>
      <c r="I50" s="288">
        <f t="shared" ref="I50" si="79">+IF(N50&lt;&gt;0,K50*R50*(1+Q50),0)</f>
        <v>0</v>
      </c>
      <c r="J50" s="284">
        <f t="shared" ref="J50" si="80">+IF(M50&lt;&gt;0,K50*R50*(1+Q50),0)</f>
        <v>0</v>
      </c>
      <c r="K50" s="122"/>
      <c r="L50" s="126" t="s">
        <v>426</v>
      </c>
      <c r="M50" s="269"/>
      <c r="N50" s="270" t="s">
        <v>93</v>
      </c>
      <c r="O50" s="128">
        <v>35</v>
      </c>
      <c r="P50" s="129"/>
      <c r="Q50" s="232">
        <v>0.2</v>
      </c>
      <c r="R50" s="231">
        <f t="shared" ref="R50" si="81">+O50-(O50*P50)</f>
        <v>35</v>
      </c>
      <c r="S50" s="219">
        <f t="shared" ref="S50" si="82">+R50*K50</f>
        <v>0</v>
      </c>
      <c r="T50" s="296"/>
      <c r="U50" s="296"/>
    </row>
    <row r="51" spans="1:21" s="111" customFormat="1" ht="50.1" customHeight="1" x14ac:dyDescent="0.25">
      <c r="A51" s="291"/>
      <c r="B51" s="291"/>
      <c r="C51" s="292"/>
      <c r="D51" s="291"/>
      <c r="E51" s="291"/>
      <c r="F51" s="292"/>
      <c r="G51" s="91"/>
      <c r="H51" s="293"/>
      <c r="I51" s="294"/>
      <c r="J51" s="291"/>
      <c r="K51" s="68"/>
      <c r="L51" s="96"/>
      <c r="M51" s="97"/>
      <c r="N51" s="137"/>
      <c r="O51" s="88"/>
      <c r="P51" s="89"/>
      <c r="Q51" s="233"/>
      <c r="R51" s="91"/>
      <c r="S51" s="92"/>
      <c r="T51" s="295"/>
      <c r="U51" s="295"/>
    </row>
    <row r="52" spans="1:21" s="80" customFormat="1" ht="29.1" customHeight="1" x14ac:dyDescent="0.25">
      <c r="A52" s="284">
        <f t="shared" ref="A52" si="83">+IF(N52&lt;&gt;0,K52*O52,0)</f>
        <v>0</v>
      </c>
      <c r="B52" s="284">
        <f t="shared" ref="B52" si="84">+IF(M52&lt;&gt;0,K52*O52,0)</f>
        <v>0</v>
      </c>
      <c r="C52" s="285">
        <f t="shared" ref="C52" si="85">+K52*O52</f>
        <v>0</v>
      </c>
      <c r="D52" s="284">
        <f t="shared" ref="D52" si="86">+IF(N52&lt;&gt;0,K52*O52*(1-P52),0)</f>
        <v>0</v>
      </c>
      <c r="E52" s="284">
        <f t="shared" ref="E52" si="87">+IF(M52&lt;&gt;0,O52*K52*(1-P52),0)</f>
        <v>0</v>
      </c>
      <c r="F52" s="285">
        <f t="shared" ref="F52" si="88">+K52*O52*(1-P52)</f>
        <v>0</v>
      </c>
      <c r="G52" s="286">
        <f t="shared" ref="G52" si="89">+IF(Q52=0.13,(O52-(O52*P52))*Q52*K52,0)</f>
        <v>0</v>
      </c>
      <c r="H52" s="287">
        <f t="shared" ref="H52" si="90">+IF(Q52=0.2,(O52-(O52*P52))*Q52*K52,0)</f>
        <v>0</v>
      </c>
      <c r="I52" s="288">
        <f t="shared" ref="I52" si="91">+IF(N52&lt;&gt;0,K52*R52*(1+Q52),0)</f>
        <v>0</v>
      </c>
      <c r="J52" s="284">
        <f t="shared" ref="J52" si="92">+IF(M52&lt;&gt;0,K52*R52*(1+Q52),0)</f>
        <v>0</v>
      </c>
      <c r="K52" s="122"/>
      <c r="L52" s="126" t="s">
        <v>427</v>
      </c>
      <c r="M52" s="269"/>
      <c r="N52" s="270" t="s">
        <v>93</v>
      </c>
      <c r="O52" s="128">
        <v>35</v>
      </c>
      <c r="P52" s="129"/>
      <c r="Q52" s="232">
        <v>0.2</v>
      </c>
      <c r="R52" s="231">
        <f t="shared" ref="R52" si="93">+O52-(O52*P52)</f>
        <v>35</v>
      </c>
      <c r="S52" s="219">
        <f t="shared" ref="S52" si="94">+R52*K52</f>
        <v>0</v>
      </c>
      <c r="T52" s="296"/>
      <c r="U52" s="296"/>
    </row>
    <row r="53" spans="1:21" s="111" customFormat="1" ht="50.1" customHeight="1" x14ac:dyDescent="0.25">
      <c r="A53" s="291"/>
      <c r="B53" s="291"/>
      <c r="C53" s="292"/>
      <c r="D53" s="291"/>
      <c r="E53" s="291"/>
      <c r="F53" s="292"/>
      <c r="G53" s="91"/>
      <c r="H53" s="293"/>
      <c r="I53" s="294"/>
      <c r="J53" s="291"/>
      <c r="K53" s="68"/>
      <c r="L53" s="96"/>
      <c r="M53" s="97"/>
      <c r="N53" s="137"/>
      <c r="O53" s="88"/>
      <c r="P53" s="89"/>
      <c r="Q53" s="233"/>
      <c r="R53" s="230"/>
      <c r="S53" s="92"/>
      <c r="T53" s="295"/>
      <c r="U53" s="295"/>
    </row>
    <row r="54" spans="1:21" s="80" customFormat="1" ht="29.1" customHeight="1" x14ac:dyDescent="0.25">
      <c r="A54" s="284">
        <f t="shared" ref="A54" si="95">+IF(N54&lt;&gt;0,K54*O54,0)</f>
        <v>0</v>
      </c>
      <c r="B54" s="284">
        <f t="shared" ref="B54" si="96">+IF(M54&lt;&gt;0,K54*O54,0)</f>
        <v>0</v>
      </c>
      <c r="C54" s="285">
        <f t="shared" ref="C54" si="97">+K54*O54</f>
        <v>0</v>
      </c>
      <c r="D54" s="284">
        <f t="shared" ref="D54" si="98">+IF(N54&lt;&gt;0,K54*O54*(1-P54),0)</f>
        <v>0</v>
      </c>
      <c r="E54" s="284">
        <f t="shared" ref="E54" si="99">+IF(M54&lt;&gt;0,O54*K54*(1-P54),0)</f>
        <v>0</v>
      </c>
      <c r="F54" s="285">
        <f t="shared" ref="F54" si="100">+K54*O54*(1-P54)</f>
        <v>0</v>
      </c>
      <c r="G54" s="286">
        <f t="shared" ref="G54" si="101">+IF(Q54=0.13,(O54-(O54*P54))*Q54*K54,0)</f>
        <v>0</v>
      </c>
      <c r="H54" s="287">
        <f t="shared" ref="H54" si="102">+IF(Q54=0.2,(O54-(O54*P54))*Q54*K54,0)</f>
        <v>0</v>
      </c>
      <c r="I54" s="288">
        <f t="shared" ref="I54" si="103">+IF(N54&lt;&gt;0,K54*R54*(1+Q54),0)</f>
        <v>0</v>
      </c>
      <c r="J54" s="284">
        <f t="shared" ref="J54" si="104">+IF(M54&lt;&gt;0,K54*R54*(1+Q54),0)</f>
        <v>0</v>
      </c>
      <c r="K54" s="122"/>
      <c r="L54" s="126" t="s">
        <v>428</v>
      </c>
      <c r="M54" s="269"/>
      <c r="N54" s="270" t="s">
        <v>93</v>
      </c>
      <c r="O54" s="128">
        <v>25</v>
      </c>
      <c r="P54" s="129"/>
      <c r="Q54" s="232">
        <v>0.2</v>
      </c>
      <c r="R54" s="231">
        <f t="shared" ref="R54" si="105">+O54-(O54*P54)</f>
        <v>25</v>
      </c>
      <c r="S54" s="219">
        <f t="shared" ref="S54" si="106">+R54*K54</f>
        <v>0</v>
      </c>
      <c r="T54" s="296"/>
      <c r="U54" s="296"/>
    </row>
    <row r="55" spans="1:21" s="111" customFormat="1" ht="50.1" customHeight="1" x14ac:dyDescent="0.25">
      <c r="A55" s="291"/>
      <c r="B55" s="291"/>
      <c r="C55" s="292"/>
      <c r="D55" s="291"/>
      <c r="E55" s="291"/>
      <c r="F55" s="292"/>
      <c r="G55" s="91"/>
      <c r="H55" s="293"/>
      <c r="I55" s="294"/>
      <c r="J55" s="291"/>
      <c r="K55" s="68"/>
      <c r="L55" s="96"/>
      <c r="M55" s="97"/>
      <c r="N55" s="137"/>
      <c r="O55" s="88"/>
      <c r="P55" s="89"/>
      <c r="Q55" s="233"/>
      <c r="R55" s="230"/>
      <c r="S55" s="92"/>
      <c r="T55" s="295"/>
      <c r="U55" s="295"/>
    </row>
    <row r="56" spans="1:21" s="80" customFormat="1" ht="29.1" customHeight="1" x14ac:dyDescent="0.25">
      <c r="A56" s="284">
        <f t="shared" ref="A56" si="107">+IF(N56&lt;&gt;0,K56*O56,0)</f>
        <v>0</v>
      </c>
      <c r="B56" s="284">
        <f t="shared" ref="B56" si="108">+IF(M56&lt;&gt;0,K56*O56,0)</f>
        <v>0</v>
      </c>
      <c r="C56" s="285">
        <f t="shared" ref="C56" si="109">+K56*O56</f>
        <v>0</v>
      </c>
      <c r="D56" s="284">
        <f t="shared" ref="D56" si="110">+IF(N56&lt;&gt;0,K56*O56*(1-P56),0)</f>
        <v>0</v>
      </c>
      <c r="E56" s="284">
        <f t="shared" ref="E56" si="111">+IF(M56&lt;&gt;0,O56*K56*(1-P56),0)</f>
        <v>0</v>
      </c>
      <c r="F56" s="285">
        <f t="shared" ref="F56" si="112">+K56*O56*(1-P56)</f>
        <v>0</v>
      </c>
      <c r="G56" s="286">
        <f t="shared" ref="G56" si="113">+IF(Q56=0.13,(O56-(O56*P56))*Q56*K56,0)</f>
        <v>0</v>
      </c>
      <c r="H56" s="287">
        <f t="shared" ref="H56" si="114">+IF(Q56=0.2,(O56-(O56*P56))*Q56*K56,0)</f>
        <v>0</v>
      </c>
      <c r="I56" s="288">
        <f t="shared" ref="I56" si="115">+IF(N56&lt;&gt;0,K56*R56*(1+Q56),0)</f>
        <v>0</v>
      </c>
      <c r="J56" s="284">
        <f t="shared" ref="J56" si="116">+IF(M56&lt;&gt;0,K56*R56*(1+Q56),0)</f>
        <v>0</v>
      </c>
      <c r="K56" s="122"/>
      <c r="L56" s="126" t="s">
        <v>414</v>
      </c>
      <c r="M56" s="269"/>
      <c r="N56" s="270" t="s">
        <v>93</v>
      </c>
      <c r="O56" s="128">
        <v>25</v>
      </c>
      <c r="P56" s="129"/>
      <c r="Q56" s="232">
        <v>0.2</v>
      </c>
      <c r="R56" s="231">
        <f t="shared" ref="R56" si="117">+O56-(O56*P56)</f>
        <v>25</v>
      </c>
      <c r="S56" s="219">
        <f t="shared" ref="S56" si="118">+R56*K56</f>
        <v>0</v>
      </c>
      <c r="T56" s="296"/>
      <c r="U56" s="296"/>
    </row>
    <row r="57" spans="1:21" s="111" customFormat="1" ht="57" customHeight="1" x14ac:dyDescent="0.25">
      <c r="A57" s="291"/>
      <c r="B57" s="291"/>
      <c r="C57" s="292"/>
      <c r="D57" s="291"/>
      <c r="E57" s="291"/>
      <c r="F57" s="292"/>
      <c r="G57" s="91"/>
      <c r="H57" s="293"/>
      <c r="I57" s="294"/>
      <c r="J57" s="291"/>
      <c r="K57" s="68"/>
      <c r="L57" s="96"/>
      <c r="M57" s="97"/>
      <c r="N57" s="137"/>
      <c r="O57" s="88"/>
      <c r="P57" s="89"/>
      <c r="Q57" s="233"/>
      <c r="R57" s="230"/>
      <c r="S57" s="92"/>
      <c r="T57" s="295"/>
      <c r="U57" s="295"/>
    </row>
    <row r="58" spans="1:21" s="80" customFormat="1" ht="29.1" customHeight="1" x14ac:dyDescent="0.25">
      <c r="A58" s="284">
        <f t="shared" ref="A58" si="119">+IF(N58&lt;&gt;0,K58*O58,0)</f>
        <v>0</v>
      </c>
      <c r="B58" s="284">
        <f t="shared" ref="B58" si="120">+IF(M58&lt;&gt;0,K58*O58,0)</f>
        <v>0</v>
      </c>
      <c r="C58" s="285">
        <f t="shared" ref="C58" si="121">+K58*O58</f>
        <v>0</v>
      </c>
      <c r="D58" s="284">
        <f t="shared" ref="D58" si="122">+IF(N58&lt;&gt;0,K58*O58*(1-P58),0)</f>
        <v>0</v>
      </c>
      <c r="E58" s="284">
        <f t="shared" ref="E58" si="123">+IF(M58&lt;&gt;0,O58*K58*(1-P58),0)</f>
        <v>0</v>
      </c>
      <c r="F58" s="285">
        <f t="shared" ref="F58" si="124">+K58*O58*(1-P58)</f>
        <v>0</v>
      </c>
      <c r="G58" s="286">
        <f t="shared" ref="G58" si="125">+IF(Q58=0.13,(O58-(O58*P58))*Q58*K58,0)</f>
        <v>0</v>
      </c>
      <c r="H58" s="287">
        <f t="shared" ref="H58" si="126">+IF(Q58=0.2,(O58-(O58*P58))*Q58*K58,0)</f>
        <v>0</v>
      </c>
      <c r="I58" s="288">
        <f t="shared" ref="I58" si="127">+IF(N58&lt;&gt;0,K58*R58*(1+Q58),0)</f>
        <v>0</v>
      </c>
      <c r="J58" s="284">
        <f t="shared" ref="J58" si="128">+IF(M58&lt;&gt;0,K58*R58*(1+Q58),0)</f>
        <v>0</v>
      </c>
      <c r="K58" s="122"/>
      <c r="L58" s="126" t="s">
        <v>429</v>
      </c>
      <c r="M58" s="269"/>
      <c r="N58" s="270" t="s">
        <v>93</v>
      </c>
      <c r="O58" s="128">
        <v>25</v>
      </c>
      <c r="P58" s="129"/>
      <c r="Q58" s="232">
        <v>0.2</v>
      </c>
      <c r="R58" s="231">
        <f t="shared" ref="R58" si="129">+O58-(O58*P58)</f>
        <v>25</v>
      </c>
      <c r="S58" s="219">
        <f t="shared" ref="S58" si="130">+R58*K58</f>
        <v>0</v>
      </c>
      <c r="T58" s="296"/>
      <c r="U58" s="296"/>
    </row>
    <row r="59" spans="1:21" s="111" customFormat="1" ht="50.1" customHeight="1" x14ac:dyDescent="0.25">
      <c r="A59" s="291"/>
      <c r="B59" s="291"/>
      <c r="C59" s="292"/>
      <c r="D59" s="291"/>
      <c r="E59" s="291"/>
      <c r="F59" s="292"/>
      <c r="G59" s="91"/>
      <c r="H59" s="293"/>
      <c r="I59" s="294"/>
      <c r="J59" s="291"/>
      <c r="K59" s="68"/>
      <c r="L59" s="96"/>
      <c r="M59" s="97"/>
      <c r="N59" s="137"/>
      <c r="O59" s="88"/>
      <c r="P59" s="89"/>
      <c r="Q59" s="233"/>
      <c r="R59" s="230"/>
      <c r="S59" s="92"/>
      <c r="T59" s="295"/>
      <c r="U59" s="295"/>
    </row>
    <row r="60" spans="1:21" s="80" customFormat="1" ht="39" customHeight="1" x14ac:dyDescent="0.25">
      <c r="A60" s="284">
        <f t="shared" ref="A60" si="131">+IF(N60&lt;&gt;0,K60*O60,0)</f>
        <v>0</v>
      </c>
      <c r="B60" s="284">
        <f t="shared" ref="B60" si="132">+IF(M60&lt;&gt;0,K60*O60,0)</f>
        <v>0</v>
      </c>
      <c r="C60" s="285">
        <f t="shared" ref="C60" si="133">+K60*O60</f>
        <v>0</v>
      </c>
      <c r="D60" s="284">
        <f t="shared" ref="D60" si="134">+IF(N60&lt;&gt;0,K60*O60*(1-P60),0)</f>
        <v>0</v>
      </c>
      <c r="E60" s="284">
        <f t="shared" ref="E60" si="135">+IF(M60&lt;&gt;0,O60*K60*(1-P60),0)</f>
        <v>0</v>
      </c>
      <c r="F60" s="285">
        <f t="shared" ref="F60" si="136">+K60*O60*(1-P60)</f>
        <v>0</v>
      </c>
      <c r="G60" s="286">
        <f t="shared" ref="G60" si="137">+IF(Q60=0.13,(O60-(O60*P60))*Q60*K60,0)</f>
        <v>0</v>
      </c>
      <c r="H60" s="287">
        <f t="shared" ref="H60" si="138">+IF(Q60=0.2,(O60-(O60*P60))*Q60*K60,0)</f>
        <v>0</v>
      </c>
      <c r="I60" s="288">
        <f t="shared" ref="I60" si="139">+IF(N60&lt;&gt;0,K60*R60*(1+Q60),0)</f>
        <v>0</v>
      </c>
      <c r="J60" s="284">
        <f t="shared" ref="J60" si="140">+IF(M60&lt;&gt;0,K60*R60*(1+Q60),0)</f>
        <v>0</v>
      </c>
      <c r="K60" s="122"/>
      <c r="L60" s="126" t="s">
        <v>431</v>
      </c>
      <c r="M60" s="269"/>
      <c r="N60" s="270" t="s">
        <v>93</v>
      </c>
      <c r="O60" s="128">
        <v>45</v>
      </c>
      <c r="P60" s="129"/>
      <c r="Q60" s="232">
        <v>0.2</v>
      </c>
      <c r="R60" s="231">
        <f t="shared" ref="R60" si="141">+O60-(O60*P60)</f>
        <v>45</v>
      </c>
      <c r="S60" s="219">
        <f t="shared" ref="S60" si="142">+R60*K60</f>
        <v>0</v>
      </c>
      <c r="T60" s="296"/>
      <c r="U60" s="296"/>
    </row>
    <row r="61" spans="1:21" s="109" customFormat="1" ht="47.85" customHeight="1" x14ac:dyDescent="0.25">
      <c r="A61" s="291"/>
      <c r="B61" s="291"/>
      <c r="C61" s="292"/>
      <c r="D61" s="291"/>
      <c r="E61" s="291"/>
      <c r="F61" s="292"/>
      <c r="G61" s="91"/>
      <c r="H61" s="293"/>
      <c r="I61" s="294"/>
      <c r="J61" s="291"/>
      <c r="K61" s="68"/>
      <c r="L61" s="87"/>
      <c r="M61" s="97"/>
      <c r="N61" s="137"/>
      <c r="O61" s="88"/>
      <c r="P61" s="89"/>
      <c r="Q61" s="233"/>
      <c r="R61" s="91"/>
      <c r="S61" s="92"/>
      <c r="T61" s="195"/>
      <c r="U61" s="195"/>
    </row>
    <row r="62" spans="1:21" s="80" customFormat="1" ht="29.1" customHeight="1" x14ac:dyDescent="0.25">
      <c r="A62" s="284">
        <f t="shared" ref="A62" si="143">+IF(N62&lt;&gt;0,K62*O62,0)</f>
        <v>0</v>
      </c>
      <c r="B62" s="284">
        <f t="shared" ref="B62" si="144">+IF(M62&lt;&gt;0,K62*O62,0)</f>
        <v>0</v>
      </c>
      <c r="C62" s="285">
        <f t="shared" ref="C62" si="145">+K62*O62</f>
        <v>0</v>
      </c>
      <c r="D62" s="284">
        <f t="shared" ref="D62" si="146">+IF(N62&lt;&gt;0,K62*O62*(1-P62),0)</f>
        <v>0</v>
      </c>
      <c r="E62" s="284">
        <f t="shared" ref="E62" si="147">+IF(M62&lt;&gt;0,O62*K62*(1-P62),0)</f>
        <v>0</v>
      </c>
      <c r="F62" s="285">
        <f t="shared" ref="F62" si="148">+K62*O62*(1-P62)</f>
        <v>0</v>
      </c>
      <c r="G62" s="286">
        <f t="shared" ref="G62" si="149">+IF(Q62=0.13,(O62-(O62*P62))*Q62*K62,0)</f>
        <v>0</v>
      </c>
      <c r="H62" s="287">
        <f t="shared" ref="H62" si="150">+IF(Q62=0.2,(O62-(O62*P62))*Q62*K62,0)</f>
        <v>0</v>
      </c>
      <c r="I62" s="288">
        <f t="shared" ref="I62" si="151">+IF(N62&lt;&gt;0,K62*R62*(1+Q62),0)</f>
        <v>0</v>
      </c>
      <c r="J62" s="284">
        <f t="shared" ref="J62" si="152">+IF(M62&lt;&gt;0,K62*R62*(1+Q62),0)</f>
        <v>0</v>
      </c>
      <c r="K62" s="122"/>
      <c r="L62" s="126" t="s">
        <v>438</v>
      </c>
      <c r="M62" s="269"/>
      <c r="N62" s="270" t="s">
        <v>93</v>
      </c>
      <c r="O62" s="128">
        <v>19</v>
      </c>
      <c r="P62" s="129"/>
      <c r="Q62" s="232">
        <v>0.2</v>
      </c>
      <c r="R62" s="231">
        <f t="shared" ref="R62" si="153">+O62-(O62*P62)</f>
        <v>19</v>
      </c>
      <c r="S62" s="219">
        <f t="shared" ref="S62" si="154">+R62*K62</f>
        <v>0</v>
      </c>
      <c r="T62" s="296"/>
      <c r="U62" s="296"/>
    </row>
    <row r="63" spans="1:21" s="290" customFormat="1" ht="10.15" customHeight="1" x14ac:dyDescent="0.25">
      <c r="A63" s="284"/>
      <c r="B63" s="284"/>
      <c r="C63" s="285"/>
      <c r="D63" s="284"/>
      <c r="E63" s="284"/>
      <c r="F63" s="285"/>
      <c r="G63" s="286"/>
      <c r="H63" s="287"/>
      <c r="I63" s="288"/>
      <c r="J63" s="284"/>
      <c r="K63" s="61"/>
      <c r="L63" s="130"/>
      <c r="M63" s="125"/>
      <c r="N63" s="136"/>
      <c r="O63" s="88"/>
      <c r="P63" s="89"/>
      <c r="Q63" s="233"/>
      <c r="R63" s="230"/>
      <c r="S63" s="86"/>
      <c r="T63" s="289"/>
      <c r="U63" s="289"/>
    </row>
    <row r="64" spans="1:21" s="80" customFormat="1" ht="29.1" customHeight="1" x14ac:dyDescent="0.25">
      <c r="A64" s="284">
        <f t="shared" ref="A64" si="155">+IF(N64&lt;&gt;0,K64*O64,0)</f>
        <v>0</v>
      </c>
      <c r="B64" s="284">
        <f t="shared" ref="B64" si="156">+IF(M64&lt;&gt;0,K64*O64,0)</f>
        <v>0</v>
      </c>
      <c r="C64" s="285">
        <f t="shared" ref="C64" si="157">+K64*O64</f>
        <v>0</v>
      </c>
      <c r="D64" s="284">
        <f t="shared" ref="D64" si="158">+IF(N64&lt;&gt;0,K64*O64*(1-P64),0)</f>
        <v>0</v>
      </c>
      <c r="E64" s="284">
        <f t="shared" ref="E64" si="159">+IF(M64&lt;&gt;0,O64*K64*(1-P64),0)</f>
        <v>0</v>
      </c>
      <c r="F64" s="285">
        <f t="shared" ref="F64" si="160">+K64*O64*(1-P64)</f>
        <v>0</v>
      </c>
      <c r="G64" s="286">
        <f t="shared" ref="G64" si="161">+IF(Q64=0.13,(O64-(O64*P64))*Q64*K64,0)</f>
        <v>0</v>
      </c>
      <c r="H64" s="287">
        <f t="shared" ref="H64" si="162">+IF(Q64=0.2,(O64-(O64*P64))*Q64*K64,0)</f>
        <v>0</v>
      </c>
      <c r="I64" s="288">
        <f t="shared" ref="I64" si="163">+IF(N64&lt;&gt;0,K64*R64*(1+Q64),0)</f>
        <v>0</v>
      </c>
      <c r="J64" s="284">
        <f t="shared" ref="J64" si="164">+IF(M64&lt;&gt;0,K64*R64*(1+Q64),0)</f>
        <v>0</v>
      </c>
      <c r="K64" s="122"/>
      <c r="L64" s="126" t="s">
        <v>439</v>
      </c>
      <c r="M64" s="269"/>
      <c r="N64" s="270" t="s">
        <v>93</v>
      </c>
      <c r="O64" s="128">
        <v>27</v>
      </c>
      <c r="P64" s="129"/>
      <c r="Q64" s="232">
        <v>0.2</v>
      </c>
      <c r="R64" s="231">
        <f t="shared" ref="R64" si="165">+O64-(O64*P64)</f>
        <v>27</v>
      </c>
      <c r="S64" s="219">
        <f t="shared" ref="S64" si="166">+R64*K64</f>
        <v>0</v>
      </c>
      <c r="T64" s="296"/>
      <c r="U64" s="296"/>
    </row>
    <row r="65" spans="1:24" s="74" customFormat="1" ht="20.85" customHeight="1" x14ac:dyDescent="0.25">
      <c r="A65" s="78"/>
      <c r="B65" s="78"/>
      <c r="C65" s="78"/>
      <c r="D65" s="78"/>
      <c r="E65" s="78"/>
      <c r="F65" s="78"/>
      <c r="G65" s="106"/>
      <c r="H65" s="106"/>
      <c r="I65" s="78"/>
      <c r="J65" s="78"/>
      <c r="K65" s="104"/>
      <c r="M65" s="75"/>
      <c r="N65" s="75"/>
      <c r="O65" s="75"/>
      <c r="Q65" s="105"/>
    </row>
    <row r="66" spans="1:24" s="74" customFormat="1" ht="9" customHeight="1" thickBot="1" x14ac:dyDescent="0.3">
      <c r="A66" s="78"/>
      <c r="B66" s="78"/>
      <c r="C66" s="78"/>
      <c r="D66" s="78"/>
      <c r="E66" s="78"/>
      <c r="F66" s="78"/>
      <c r="G66" s="106"/>
      <c r="H66" s="106"/>
      <c r="I66" s="78"/>
      <c r="J66" s="78"/>
      <c r="K66" s="297"/>
      <c r="L66" s="165"/>
      <c r="M66" s="165"/>
      <c r="N66" s="165"/>
      <c r="O66" s="165"/>
      <c r="P66" s="165"/>
      <c r="Q66" s="166"/>
      <c r="R66" s="165"/>
      <c r="S66" s="165"/>
    </row>
    <row r="67" spans="1:24" s="109" customFormat="1" ht="36.75" hidden="1" customHeight="1" x14ac:dyDescent="0.25">
      <c r="A67" s="291"/>
      <c r="B67" s="291"/>
      <c r="C67" s="292"/>
      <c r="D67" s="291"/>
      <c r="E67" s="291"/>
      <c r="F67" s="292"/>
      <c r="G67" s="91"/>
      <c r="H67" s="293"/>
      <c r="I67" s="294"/>
      <c r="J67" s="291"/>
      <c r="K67" s="194"/>
      <c r="L67" s="87"/>
      <c r="M67" s="97"/>
      <c r="N67" s="137"/>
      <c r="O67" s="88"/>
      <c r="P67" s="89"/>
      <c r="Q67" s="90"/>
      <c r="R67" s="91"/>
      <c r="S67" s="92"/>
      <c r="T67" s="195"/>
      <c r="U67" s="195"/>
    </row>
    <row r="68" spans="1:24" s="109" customFormat="1" ht="36.75" hidden="1" customHeight="1" x14ac:dyDescent="0.25">
      <c r="A68" s="291"/>
      <c r="B68" s="291"/>
      <c r="C68" s="292"/>
      <c r="D68" s="291"/>
      <c r="E68" s="291"/>
      <c r="F68" s="292"/>
      <c r="G68" s="91"/>
      <c r="H68" s="293"/>
      <c r="I68" s="294"/>
      <c r="J68" s="291"/>
      <c r="K68" s="194"/>
      <c r="L68" s="87"/>
      <c r="M68" s="97"/>
      <c r="N68" s="137"/>
      <c r="O68" s="88"/>
      <c r="P68" s="89"/>
      <c r="Q68" s="90"/>
      <c r="R68" s="91"/>
      <c r="S68" s="92"/>
      <c r="T68" s="195"/>
      <c r="U68" s="195"/>
    </row>
    <row r="69" spans="1:24" s="80" customFormat="1" ht="21.95" hidden="1" customHeight="1" x14ac:dyDescent="0.25">
      <c r="A69" s="284">
        <f t="shared" si="12"/>
        <v>0</v>
      </c>
      <c r="B69" s="284">
        <f t="shared" si="13"/>
        <v>0</v>
      </c>
      <c r="C69" s="285">
        <f t="shared" si="14"/>
        <v>0</v>
      </c>
      <c r="D69" s="284">
        <f t="shared" si="15"/>
        <v>0</v>
      </c>
      <c r="E69" s="284">
        <f t="shared" si="16"/>
        <v>0</v>
      </c>
      <c r="F69" s="285">
        <f t="shared" si="17"/>
        <v>0</v>
      </c>
      <c r="G69" s="286">
        <f t="shared" si="18"/>
        <v>0</v>
      </c>
      <c r="H69" s="287">
        <f t="shared" si="19"/>
        <v>0</v>
      </c>
      <c r="I69" s="288">
        <f t="shared" si="20"/>
        <v>0</v>
      </c>
      <c r="J69" s="284">
        <f t="shared" si="21"/>
        <v>0</v>
      </c>
      <c r="K69" s="196"/>
      <c r="L69" s="167" t="s">
        <v>108</v>
      </c>
      <c r="M69" s="168"/>
      <c r="N69" s="169" t="s">
        <v>103</v>
      </c>
      <c r="O69" s="170"/>
      <c r="P69" s="171"/>
      <c r="Q69" s="95">
        <v>0.2</v>
      </c>
      <c r="R69" s="85">
        <f t="shared" si="22"/>
        <v>0</v>
      </c>
      <c r="S69" s="197">
        <f t="shared" ref="S69:S70" si="167">+R69*K69</f>
        <v>0</v>
      </c>
    </row>
    <row r="70" spans="1:24" s="80" customFormat="1" ht="24.75" hidden="1" customHeight="1" x14ac:dyDescent="0.25">
      <c r="A70" s="284">
        <f t="shared" si="12"/>
        <v>0</v>
      </c>
      <c r="B70" s="284">
        <f t="shared" si="13"/>
        <v>0</v>
      </c>
      <c r="C70" s="285">
        <f t="shared" si="14"/>
        <v>0</v>
      </c>
      <c r="D70" s="284">
        <f t="shared" si="15"/>
        <v>0</v>
      </c>
      <c r="E70" s="284">
        <f t="shared" si="16"/>
        <v>0</v>
      </c>
      <c r="F70" s="285">
        <f t="shared" si="17"/>
        <v>0</v>
      </c>
      <c r="G70" s="286">
        <f t="shared" si="18"/>
        <v>0</v>
      </c>
      <c r="H70" s="287">
        <f t="shared" si="19"/>
        <v>0</v>
      </c>
      <c r="I70" s="288">
        <f t="shared" si="20"/>
        <v>0</v>
      </c>
      <c r="J70" s="284">
        <f t="shared" si="21"/>
        <v>0</v>
      </c>
      <c r="K70" s="196">
        <f>SUM(N24:N70)</f>
        <v>0</v>
      </c>
      <c r="L70" s="167" t="s">
        <v>107</v>
      </c>
      <c r="M70" s="168"/>
      <c r="N70" s="172" t="s">
        <v>93</v>
      </c>
      <c r="O70" s="173">
        <f>IF(K70=0,0,45)</f>
        <v>0</v>
      </c>
      <c r="P70" s="174"/>
      <c r="Q70" s="95">
        <v>0.2</v>
      </c>
      <c r="R70" s="85">
        <f t="shared" si="22"/>
        <v>0</v>
      </c>
      <c r="S70" s="197">
        <f t="shared" si="167"/>
        <v>0</v>
      </c>
    </row>
    <row r="71" spans="1:24" s="80" customFormat="1" ht="23.1" hidden="1" customHeight="1" x14ac:dyDescent="0.25">
      <c r="A71" s="284"/>
      <c r="B71" s="284"/>
      <c r="C71" s="285"/>
      <c r="D71" s="284"/>
      <c r="E71" s="284"/>
      <c r="F71" s="285"/>
      <c r="G71" s="286"/>
      <c r="H71" s="287"/>
      <c r="I71" s="288">
        <f t="shared" si="20"/>
        <v>0</v>
      </c>
      <c r="J71" s="284">
        <f t="shared" si="21"/>
        <v>0</v>
      </c>
      <c r="K71" s="196"/>
      <c r="L71" s="175" t="s">
        <v>110</v>
      </c>
      <c r="M71" s="176"/>
      <c r="N71" s="177" t="s">
        <v>100</v>
      </c>
      <c r="O71" s="178" t="s">
        <v>111</v>
      </c>
      <c r="P71" s="179"/>
      <c r="Q71" s="180"/>
      <c r="R71" s="85"/>
      <c r="S71" s="197"/>
    </row>
    <row r="72" spans="1:24" s="80" customFormat="1" ht="23.1" hidden="1" customHeight="1" x14ac:dyDescent="0.25">
      <c r="A72" s="284"/>
      <c r="B72" s="284"/>
      <c r="C72" s="285"/>
      <c r="D72" s="284"/>
      <c r="E72" s="284"/>
      <c r="F72" s="285"/>
      <c r="G72" s="286"/>
      <c r="H72" s="287"/>
      <c r="I72" s="288"/>
      <c r="J72" s="284"/>
      <c r="K72" s="196"/>
      <c r="L72" s="181"/>
      <c r="M72" s="182"/>
      <c r="N72" s="183"/>
      <c r="O72" s="184"/>
      <c r="P72" s="185"/>
      <c r="Q72" s="180"/>
      <c r="R72" s="85"/>
      <c r="S72" s="197"/>
    </row>
    <row r="73" spans="1:24" s="80" customFormat="1" ht="12.95" hidden="1" customHeight="1" x14ac:dyDescent="0.25">
      <c r="A73" s="284">
        <f t="shared" si="12"/>
        <v>0</v>
      </c>
      <c r="B73" s="284">
        <f t="shared" si="13"/>
        <v>0</v>
      </c>
      <c r="C73" s="285">
        <f t="shared" si="14"/>
        <v>0</v>
      </c>
      <c r="D73" s="284">
        <f t="shared" si="15"/>
        <v>0</v>
      </c>
      <c r="E73" s="284">
        <f t="shared" si="16"/>
        <v>0</v>
      </c>
      <c r="F73" s="285">
        <f t="shared" si="17"/>
        <v>0</v>
      </c>
      <c r="G73" s="286">
        <f t="shared" si="18"/>
        <v>0</v>
      </c>
      <c r="H73" s="287">
        <f t="shared" si="19"/>
        <v>0</v>
      </c>
      <c r="I73" s="288">
        <f t="shared" si="20"/>
        <v>0</v>
      </c>
      <c r="J73" s="284">
        <f t="shared" si="21"/>
        <v>0</v>
      </c>
      <c r="K73" s="196">
        <f>SUM(M26:M73)</f>
        <v>0</v>
      </c>
      <c r="L73" s="186" t="s">
        <v>109</v>
      </c>
      <c r="M73" s="187" t="s">
        <v>93</v>
      </c>
      <c r="N73" s="188"/>
      <c r="O73" s="189">
        <f>IF(K73=0,0,46)</f>
        <v>0</v>
      </c>
      <c r="P73" s="171"/>
      <c r="Q73" s="95">
        <v>0.2</v>
      </c>
      <c r="R73" s="85">
        <f t="shared" si="22"/>
        <v>0</v>
      </c>
      <c r="S73" s="197">
        <f t="shared" ref="S73" si="168">+R73*K73</f>
        <v>0</v>
      </c>
      <c r="X73" s="207"/>
    </row>
    <row r="74" spans="1:24" s="80" customFormat="1" ht="6.95" hidden="1" customHeight="1" x14ac:dyDescent="0.25">
      <c r="A74" s="279" t="s">
        <v>102</v>
      </c>
      <c r="B74" s="279" t="s">
        <v>102</v>
      </c>
      <c r="C74" s="279" t="s">
        <v>102</v>
      </c>
      <c r="D74" s="279" t="s">
        <v>101</v>
      </c>
      <c r="E74" s="279" t="s">
        <v>101</v>
      </c>
      <c r="F74" s="279" t="s">
        <v>101</v>
      </c>
      <c r="G74" s="279" t="s">
        <v>101</v>
      </c>
      <c r="H74" s="279" t="s">
        <v>101</v>
      </c>
      <c r="I74" s="279" t="s">
        <v>101</v>
      </c>
      <c r="J74" s="279" t="s">
        <v>101</v>
      </c>
      <c r="K74" s="196"/>
      <c r="L74" s="175" t="s">
        <v>110</v>
      </c>
      <c r="M74" s="176"/>
      <c r="N74" s="177" t="s">
        <v>100</v>
      </c>
      <c r="O74" s="190" t="s">
        <v>111</v>
      </c>
      <c r="P74" s="179"/>
      <c r="Q74" s="185"/>
      <c r="R74" s="191"/>
      <c r="S74" s="197"/>
      <c r="X74" s="207"/>
    </row>
    <row r="75" spans="1:24" s="192" customFormat="1" ht="19.350000000000001" hidden="1" customHeight="1" thickBot="1" x14ac:dyDescent="0.3">
      <c r="A75" s="298">
        <f t="shared" ref="A75:J75" si="169">SUM(A24:A74)</f>
        <v>0</v>
      </c>
      <c r="B75" s="299">
        <f t="shared" si="169"/>
        <v>0</v>
      </c>
      <c r="C75" s="299">
        <f t="shared" si="169"/>
        <v>0</v>
      </c>
      <c r="D75" s="298">
        <f t="shared" si="169"/>
        <v>0</v>
      </c>
      <c r="E75" s="299">
        <f t="shared" si="169"/>
        <v>0</v>
      </c>
      <c r="F75" s="299">
        <f t="shared" si="169"/>
        <v>0</v>
      </c>
      <c r="G75" s="300">
        <f t="shared" si="169"/>
        <v>0</v>
      </c>
      <c r="H75" s="301">
        <f t="shared" si="169"/>
        <v>0</v>
      </c>
      <c r="I75" s="298">
        <f t="shared" si="169"/>
        <v>0</v>
      </c>
      <c r="J75" s="299">
        <f t="shared" si="169"/>
        <v>0</v>
      </c>
      <c r="K75" s="98"/>
      <c r="M75" s="193"/>
      <c r="N75" s="193"/>
      <c r="O75" s="193"/>
    </row>
    <row r="76" spans="1:24" s="192" customFormat="1" ht="5.65" hidden="1" customHeight="1" thickBot="1" x14ac:dyDescent="0.3">
      <c r="A76" s="298"/>
      <c r="B76" s="299"/>
      <c r="C76" s="299"/>
      <c r="D76" s="298"/>
      <c r="E76" s="299"/>
      <c r="F76" s="299"/>
      <c r="G76" s="302"/>
      <c r="H76" s="303"/>
      <c r="I76" s="299"/>
      <c r="J76" s="299"/>
      <c r="K76" s="98"/>
      <c r="L76" s="198"/>
      <c r="M76" s="199"/>
      <c r="N76" s="200"/>
      <c r="O76" s="199"/>
      <c r="P76" s="201"/>
      <c r="Q76" s="202"/>
      <c r="R76" s="201"/>
      <c r="S76" s="201"/>
    </row>
    <row r="77" spans="1:24" s="192" customFormat="1" ht="19.149999999999999" customHeight="1" thickBot="1" x14ac:dyDescent="0.3">
      <c r="A77" s="304" t="s">
        <v>96</v>
      </c>
      <c r="B77" s="305" t="s">
        <v>97</v>
      </c>
      <c r="C77" s="305" t="s">
        <v>27</v>
      </c>
      <c r="D77" s="304" t="s">
        <v>96</v>
      </c>
      <c r="E77" s="305" t="s">
        <v>97</v>
      </c>
      <c r="F77" s="305" t="s">
        <v>27</v>
      </c>
      <c r="G77" s="306"/>
      <c r="H77" s="307"/>
      <c r="I77" s="305" t="s">
        <v>98</v>
      </c>
      <c r="J77" s="305" t="s">
        <v>99</v>
      </c>
      <c r="K77" s="98"/>
      <c r="L77" s="244"/>
      <c r="M77" s="245"/>
      <c r="N77" s="246"/>
      <c r="O77" s="247"/>
      <c r="P77" s="248"/>
      <c r="Q77" s="249"/>
      <c r="R77" s="250" t="s">
        <v>442</v>
      </c>
      <c r="S77" s="251" t="s">
        <v>441</v>
      </c>
    </row>
    <row r="78" spans="1:24" s="80" customFormat="1" ht="10.15" hidden="1" customHeight="1" x14ac:dyDescent="0.25">
      <c r="A78" s="308"/>
      <c r="B78" s="309" t="s">
        <v>26</v>
      </c>
      <c r="C78" s="310">
        <f>+A75+B75</f>
        <v>0</v>
      </c>
      <c r="D78" s="308"/>
      <c r="E78" s="309" t="s">
        <v>26</v>
      </c>
      <c r="F78" s="310">
        <f>+D75+E75</f>
        <v>0</v>
      </c>
      <c r="G78" s="311"/>
      <c r="H78" s="312"/>
      <c r="I78" s="309" t="s">
        <v>26</v>
      </c>
      <c r="J78" s="310">
        <f>+I75+J75</f>
        <v>0</v>
      </c>
      <c r="K78" s="104"/>
      <c r="L78" s="252" t="s">
        <v>257</v>
      </c>
      <c r="M78" s="253"/>
      <c r="N78" s="253"/>
      <c r="O78" s="254"/>
      <c r="P78" s="255"/>
      <c r="Q78" s="256"/>
      <c r="R78" s="257">
        <f>+A75</f>
        <v>0</v>
      </c>
      <c r="S78" s="258"/>
      <c r="T78" s="207"/>
    </row>
    <row r="79" spans="1:24" s="80" customFormat="1" ht="10.15" hidden="1" customHeight="1" x14ac:dyDescent="0.25">
      <c r="A79" s="308"/>
      <c r="B79" s="309"/>
      <c r="C79" s="313"/>
      <c r="D79" s="308"/>
      <c r="E79" s="309"/>
      <c r="F79" s="313"/>
      <c r="G79" s="311"/>
      <c r="H79" s="312"/>
      <c r="I79" s="314"/>
      <c r="J79" s="309"/>
      <c r="K79" s="104"/>
      <c r="L79" s="259" t="s">
        <v>112</v>
      </c>
      <c r="M79" s="253"/>
      <c r="N79" s="253"/>
      <c r="O79" s="254"/>
      <c r="P79" s="255"/>
      <c r="Q79" s="256"/>
      <c r="R79" s="257">
        <f>+B75</f>
        <v>0</v>
      </c>
      <c r="S79" s="258"/>
      <c r="T79" s="207"/>
    </row>
    <row r="80" spans="1:24" s="80" customFormat="1" ht="10.15" hidden="1" customHeight="1" thickBot="1" x14ac:dyDescent="0.3">
      <c r="A80" s="308"/>
      <c r="B80" s="309"/>
      <c r="C80" s="313"/>
      <c r="D80" s="308"/>
      <c r="E80" s="309"/>
      <c r="F80" s="313"/>
      <c r="G80" s="311"/>
      <c r="H80" s="312"/>
      <c r="I80" s="314"/>
      <c r="J80" s="309"/>
      <c r="K80" s="104"/>
      <c r="L80" s="259" t="str">
        <f>IF(R80&lt;&gt;0,"discount"," ")</f>
        <v xml:space="preserve"> </v>
      </c>
      <c r="M80" s="253"/>
      <c r="N80" s="253"/>
      <c r="O80" s="254"/>
      <c r="P80" s="255"/>
      <c r="Q80" s="256"/>
      <c r="R80" s="257">
        <f>-R78-R79+D75+E75</f>
        <v>0</v>
      </c>
      <c r="S80" s="258"/>
      <c r="T80" s="207"/>
    </row>
    <row r="81" spans="1:21" s="80" customFormat="1" ht="20.100000000000001" customHeight="1" thickBot="1" x14ac:dyDescent="0.3">
      <c r="A81" s="308"/>
      <c r="B81" s="309"/>
      <c r="C81" s="313"/>
      <c r="D81" s="308"/>
      <c r="E81" s="309"/>
      <c r="F81" s="313"/>
      <c r="G81" s="311"/>
      <c r="H81" s="312"/>
      <c r="I81" s="314"/>
      <c r="J81" s="309"/>
      <c r="K81" s="104"/>
      <c r="L81" s="260" t="s">
        <v>256</v>
      </c>
      <c r="M81" s="261"/>
      <c r="N81" s="261"/>
      <c r="O81" s="262"/>
      <c r="P81" s="263"/>
      <c r="Q81" s="264"/>
      <c r="R81" s="265">
        <f>SUM(R78:R80)</f>
        <v>0</v>
      </c>
      <c r="S81" s="266">
        <f>+J78</f>
        <v>0</v>
      </c>
      <c r="T81" s="207"/>
    </row>
    <row r="82" spans="1:21" s="80" customFormat="1" ht="10.15" hidden="1" customHeight="1" x14ac:dyDescent="0.25">
      <c r="A82" s="308"/>
      <c r="B82" s="314"/>
      <c r="C82" s="314"/>
      <c r="D82" s="308"/>
      <c r="E82" s="314"/>
      <c r="F82" s="314"/>
      <c r="G82" s="311"/>
      <c r="H82" s="312"/>
      <c r="I82" s="314"/>
      <c r="J82" s="314"/>
      <c r="K82" s="104"/>
      <c r="L82" s="198"/>
      <c r="M82" s="208"/>
      <c r="N82" s="208"/>
      <c r="O82" s="203"/>
      <c r="P82" s="204"/>
      <c r="Q82" s="205"/>
      <c r="R82" s="201"/>
      <c r="S82" s="209"/>
      <c r="U82" s="207"/>
    </row>
    <row r="83" spans="1:21" s="80" customFormat="1" ht="10.15" hidden="1" customHeight="1" x14ac:dyDescent="0.25">
      <c r="A83" s="308"/>
      <c r="B83" s="314"/>
      <c r="C83" s="314"/>
      <c r="D83" s="308"/>
      <c r="E83" s="314"/>
      <c r="F83" s="314"/>
      <c r="G83" s="311"/>
      <c r="H83" s="312"/>
      <c r="I83" s="314"/>
      <c r="J83" s="314"/>
      <c r="K83" s="104"/>
      <c r="L83" s="210" t="s">
        <v>113</v>
      </c>
      <c r="M83" s="208"/>
      <c r="N83" s="208"/>
      <c r="O83" s="203"/>
      <c r="P83" s="204"/>
      <c r="Q83" s="205"/>
      <c r="R83" s="211"/>
      <c r="S83" s="206">
        <f>+G75</f>
        <v>0</v>
      </c>
      <c r="T83" s="207"/>
    </row>
    <row r="84" spans="1:21" s="80" customFormat="1" ht="10.15" hidden="1" customHeight="1" thickBot="1" x14ac:dyDescent="0.3">
      <c r="A84" s="315"/>
      <c r="B84" s="316"/>
      <c r="C84" s="316"/>
      <c r="D84" s="315"/>
      <c r="E84" s="316"/>
      <c r="F84" s="316"/>
      <c r="G84" s="317"/>
      <c r="H84" s="318"/>
      <c r="I84" s="316"/>
      <c r="J84" s="316"/>
      <c r="K84" s="212"/>
      <c r="L84" s="213"/>
      <c r="M84" s="214"/>
      <c r="N84" s="214"/>
      <c r="O84" s="215"/>
      <c r="P84" s="216"/>
      <c r="Q84" s="216"/>
      <c r="R84" s="217"/>
      <c r="S84" s="218">
        <f>+H75</f>
        <v>0</v>
      </c>
      <c r="T84" s="207"/>
    </row>
    <row r="85" spans="1:21" s="80" customFormat="1" ht="10.15" hidden="1" customHeight="1" x14ac:dyDescent="0.25">
      <c r="A85" s="314"/>
      <c r="B85" s="314"/>
      <c r="C85" s="314"/>
      <c r="D85" s="314"/>
      <c r="E85" s="314"/>
      <c r="F85" s="314"/>
      <c r="G85" s="319"/>
      <c r="H85" s="319"/>
      <c r="I85" s="314"/>
      <c r="J85" s="314"/>
      <c r="K85" s="104"/>
      <c r="L85" s="328"/>
      <c r="M85" s="328"/>
      <c r="N85" s="328"/>
      <c r="O85" s="203"/>
      <c r="P85" s="204"/>
      <c r="Q85" s="205"/>
      <c r="S85" s="201"/>
    </row>
    <row r="86" spans="1:21" s="74" customFormat="1" ht="10.15" hidden="1" customHeight="1" x14ac:dyDescent="0.25">
      <c r="A86" s="78"/>
      <c r="B86" s="78"/>
      <c r="C86" s="78"/>
      <c r="D86" s="78"/>
      <c r="E86" s="78"/>
      <c r="F86" s="78"/>
      <c r="G86" s="106"/>
      <c r="H86" s="106"/>
      <c r="I86" s="78"/>
      <c r="J86" s="78"/>
      <c r="K86" s="243"/>
      <c r="M86" s="75"/>
      <c r="N86" s="75"/>
      <c r="O86" s="75"/>
      <c r="Q86" s="105"/>
      <c r="R86" s="80"/>
      <c r="S86" s="209"/>
    </row>
    <row r="87" spans="1:21" s="74" customFormat="1" ht="16.5" hidden="1" customHeight="1" x14ac:dyDescent="0.25">
      <c r="A87" s="107"/>
      <c r="B87" s="107"/>
      <c r="C87" s="107"/>
      <c r="D87" s="107"/>
      <c r="E87" s="107"/>
      <c r="F87" s="107"/>
      <c r="G87" s="106"/>
      <c r="H87" s="106"/>
      <c r="I87" s="107"/>
      <c r="J87" s="107"/>
      <c r="K87" s="108" t="s">
        <v>114</v>
      </c>
      <c r="L87" s="109"/>
      <c r="M87" s="110"/>
      <c r="N87" s="110"/>
      <c r="O87" s="111"/>
      <c r="P87" s="110"/>
      <c r="Q87" s="112"/>
      <c r="R87" s="110"/>
      <c r="S87" s="110"/>
    </row>
    <row r="88" spans="1:21" s="74" customFormat="1" ht="10.15" customHeight="1" x14ac:dyDescent="0.25">
      <c r="A88" s="107"/>
      <c r="B88" s="107"/>
      <c r="C88" s="107"/>
      <c r="D88" s="107"/>
      <c r="E88" s="107"/>
      <c r="F88" s="107"/>
      <c r="G88" s="106"/>
      <c r="H88" s="106"/>
      <c r="I88" s="107"/>
      <c r="J88" s="107"/>
      <c r="K88" s="108" t="s">
        <v>440</v>
      </c>
      <c r="L88" s="109"/>
      <c r="M88" s="110"/>
      <c r="N88" s="110"/>
      <c r="O88" s="111"/>
      <c r="P88" s="110"/>
      <c r="Q88" s="112"/>
      <c r="R88" s="110"/>
      <c r="S88" s="110"/>
    </row>
    <row r="89" spans="1:21" s="74" customFormat="1" ht="5.0999999999999996" customHeight="1" x14ac:dyDescent="0.25">
      <c r="A89" s="107"/>
      <c r="B89" s="107"/>
      <c r="C89" s="107"/>
      <c r="D89" s="107"/>
      <c r="E89" s="107"/>
      <c r="F89" s="107"/>
      <c r="G89" s="106"/>
      <c r="H89" s="106"/>
      <c r="I89" s="107"/>
      <c r="J89" s="107"/>
      <c r="K89" s="108"/>
      <c r="L89" s="109"/>
      <c r="M89" s="110"/>
      <c r="N89" s="110"/>
      <c r="O89" s="111"/>
      <c r="P89" s="110"/>
      <c r="Q89" s="112"/>
      <c r="R89" s="110"/>
      <c r="S89" s="110"/>
    </row>
    <row r="90" spans="1:21" s="74" customFormat="1" ht="10.15" customHeight="1" x14ac:dyDescent="0.25">
      <c r="A90" s="107"/>
      <c r="B90" s="107"/>
      <c r="C90" s="107"/>
      <c r="D90" s="107"/>
      <c r="E90" s="107"/>
      <c r="F90" s="107"/>
      <c r="G90" s="106"/>
      <c r="H90" s="106"/>
      <c r="I90" s="107"/>
      <c r="J90" s="107"/>
      <c r="K90" s="108" t="s">
        <v>432</v>
      </c>
      <c r="L90" s="109"/>
      <c r="M90" s="110"/>
      <c r="N90" s="110"/>
      <c r="O90" s="111"/>
      <c r="P90" s="110"/>
      <c r="Q90" s="112"/>
      <c r="R90" s="110"/>
      <c r="S90" s="110"/>
    </row>
    <row r="91" spans="1:21" s="74" customFormat="1" ht="10.15" customHeight="1" x14ac:dyDescent="0.25">
      <c r="A91" s="107"/>
      <c r="B91" s="107"/>
      <c r="C91" s="107"/>
      <c r="D91" s="107"/>
      <c r="E91" s="107"/>
      <c r="F91" s="107"/>
      <c r="G91" s="106"/>
      <c r="H91" s="106"/>
      <c r="I91" s="107"/>
      <c r="J91" s="107"/>
      <c r="K91" s="108" t="s">
        <v>433</v>
      </c>
      <c r="L91" s="109"/>
      <c r="M91" s="110"/>
      <c r="N91" s="110"/>
      <c r="O91" s="111"/>
      <c r="P91" s="110"/>
      <c r="Q91" s="112"/>
      <c r="R91" s="110"/>
      <c r="S91" s="110"/>
    </row>
    <row r="92" spans="1:21" s="74" customFormat="1" ht="20.100000000000001" customHeight="1" x14ac:dyDescent="0.25">
      <c r="A92" s="79"/>
      <c r="B92" s="79"/>
      <c r="C92" s="79"/>
      <c r="D92" s="79"/>
      <c r="E92" s="79"/>
      <c r="F92" s="79"/>
      <c r="G92" s="106"/>
      <c r="H92" s="106"/>
      <c r="I92" s="79"/>
      <c r="J92" s="79"/>
      <c r="K92" s="108" t="s">
        <v>434</v>
      </c>
      <c r="L92" s="109"/>
      <c r="M92" s="320">
        <f>+M7-15</f>
        <v>-15</v>
      </c>
      <c r="N92" s="320"/>
      <c r="O92" s="320"/>
      <c r="P92" s="321"/>
      <c r="Q92" s="321"/>
      <c r="R92" s="321"/>
      <c r="S92" s="321"/>
    </row>
    <row r="93" spans="1:21" s="74" customFormat="1" ht="10.15" customHeight="1" x14ac:dyDescent="0.25">
      <c r="A93" s="107"/>
      <c r="B93" s="107"/>
      <c r="C93" s="107"/>
      <c r="D93" s="107"/>
      <c r="E93" s="107"/>
      <c r="F93" s="107"/>
      <c r="G93" s="106"/>
      <c r="H93" s="106"/>
      <c r="I93" s="107"/>
      <c r="J93" s="107"/>
      <c r="K93" s="108" t="s">
        <v>435</v>
      </c>
      <c r="L93" s="109"/>
      <c r="M93" s="110"/>
      <c r="N93" s="110"/>
      <c r="O93" s="111"/>
      <c r="P93" s="110"/>
      <c r="Q93" s="112"/>
      <c r="R93" s="110"/>
      <c r="S93" s="110"/>
    </row>
    <row r="94" spans="1:21" s="74" customFormat="1" ht="10.15" customHeight="1" x14ac:dyDescent="0.25">
      <c r="A94" s="107"/>
      <c r="B94" s="107"/>
      <c r="C94" s="107"/>
      <c r="D94" s="107"/>
      <c r="E94" s="107"/>
      <c r="F94" s="107"/>
      <c r="G94" s="106"/>
      <c r="H94" s="106"/>
      <c r="I94" s="107"/>
      <c r="J94" s="107"/>
      <c r="K94" s="108" t="s">
        <v>436</v>
      </c>
      <c r="L94" s="109"/>
      <c r="M94" s="110"/>
      <c r="N94" s="110"/>
      <c r="O94" s="111"/>
      <c r="P94" s="110"/>
      <c r="Q94" s="112"/>
      <c r="R94" s="110"/>
      <c r="S94" s="110"/>
    </row>
    <row r="95" spans="1:21" s="74" customFormat="1" ht="5.0999999999999996" customHeight="1" x14ac:dyDescent="0.25">
      <c r="A95" s="78"/>
      <c r="B95" s="78"/>
      <c r="C95" s="78"/>
      <c r="D95" s="78"/>
      <c r="E95" s="78"/>
      <c r="F95" s="78"/>
      <c r="G95" s="106"/>
      <c r="H95" s="106"/>
      <c r="I95" s="78"/>
      <c r="J95" s="78"/>
      <c r="K95" s="108"/>
      <c r="M95" s="75"/>
      <c r="N95" s="75"/>
      <c r="O95" s="75"/>
      <c r="Q95" s="105"/>
    </row>
    <row r="96" spans="1:21" s="74" customFormat="1" ht="10.15" customHeight="1" x14ac:dyDescent="0.25">
      <c r="A96" s="78"/>
      <c r="B96" s="78"/>
      <c r="C96" s="78"/>
      <c r="D96" s="78"/>
      <c r="E96" s="78"/>
      <c r="F96" s="78"/>
      <c r="G96" s="106"/>
      <c r="H96" s="106"/>
      <c r="I96" s="78"/>
      <c r="J96" s="78"/>
      <c r="K96" s="108" t="s">
        <v>437</v>
      </c>
      <c r="M96" s="75"/>
      <c r="N96" s="75"/>
      <c r="O96" s="75"/>
      <c r="Q96" s="105"/>
    </row>
    <row r="97" spans="1:20" s="74" customFormat="1" ht="10.15" customHeight="1" x14ac:dyDescent="0.25">
      <c r="A97" s="78"/>
      <c r="B97" s="78"/>
      <c r="C97" s="78"/>
      <c r="D97" s="78"/>
      <c r="E97" s="78"/>
      <c r="F97" s="78"/>
      <c r="G97" s="106"/>
      <c r="H97" s="106"/>
      <c r="I97" s="78"/>
      <c r="J97" s="78"/>
      <c r="K97" s="108" t="s">
        <v>258</v>
      </c>
      <c r="M97" s="75"/>
      <c r="N97" s="75"/>
      <c r="O97" s="75"/>
      <c r="Q97" s="105"/>
    </row>
    <row r="98" spans="1:20" x14ac:dyDescent="0.25">
      <c r="K98" s="104"/>
      <c r="L98" s="74"/>
      <c r="M98" s="75"/>
      <c r="N98" s="75"/>
      <c r="O98" s="75"/>
      <c r="P98" s="74"/>
      <c r="Q98" s="105"/>
      <c r="R98" s="74"/>
      <c r="S98" s="74"/>
      <c r="T98" s="74"/>
    </row>
  </sheetData>
  <sheetProtection formatCells="0" formatColumns="0" formatRows="0" insertColumns="0" insertRows="0" insertHyperlinks="0" deleteColumns="0" deleteRows="0" sort="0" autoFilter="0" pivotTables="0"/>
  <mergeCells count="15">
    <mergeCell ref="K7:L7"/>
    <mergeCell ref="M7:Q7"/>
    <mergeCell ref="M1:S1"/>
    <mergeCell ref="K3:L3"/>
    <mergeCell ref="P3:S3"/>
    <mergeCell ref="K4:L4"/>
    <mergeCell ref="P4:S4"/>
    <mergeCell ref="M92:O92"/>
    <mergeCell ref="P92:S92"/>
    <mergeCell ref="O15:S15"/>
    <mergeCell ref="O17:R17"/>
    <mergeCell ref="S18:S22"/>
    <mergeCell ref="L26:P26"/>
    <mergeCell ref="L35:P35"/>
    <mergeCell ref="L85:N85"/>
  </mergeCells>
  <conditionalFormatting sqref="R78">
    <cfRule type="cellIs" dxfId="1" priority="2" operator="notEqual">
      <formula>$C$75-$R$79</formula>
    </cfRule>
  </conditionalFormatting>
  <conditionalFormatting sqref="R79">
    <cfRule type="cellIs" dxfId="0" priority="1" operator="notEqual">
      <formula>$C$75-$R$78</formula>
    </cfRule>
  </conditionalFormatting>
  <hyperlinks>
    <hyperlink ref="K4" r:id="rId1" display="office@baumkultur.at" xr:uid="{36E29CE3-7EFD-49F4-AB3D-5E6D0B69E1DC}"/>
    <hyperlink ref="K3" r:id="rId2" display="www.baumkultur.at" xr:uid="{07E67AD8-8356-45D1-AC37-D1D30A66FF7F}"/>
  </hyperlinks>
  <printOptions horizontalCentered="1"/>
  <pageMargins left="0.15748031496062992" right="0.15748031496062992" top="0.43307086614173229" bottom="0.15748031496062992" header="0.23622047244094491" footer="0.15748031496062992"/>
  <pageSetup paperSize="9" orientation="portrait" r:id="rId3"/>
  <headerFooter alignWithMargins="0">
    <oddFooter xml:space="preserve">&amp;L&amp;"Microsoft Tai Le,Standard"&amp;6&amp;F&amp;C&amp;"Microsoft Tai Le,Standard"&amp;6&amp;P von &amp;N Seiten&amp;R&amp;"Microsoft Tai Le,Standard"&amp;6&amp;D </oddFooter>
  </headerFooter>
  <rowBreaks count="1" manualBreakCount="1">
    <brk id="47" max="18" man="1"/>
  </rowBreaks>
  <ignoredErrors>
    <ignoredError sqref="R36:S36 S40 S42 S44 S52 S54 S56 S58 S60 S64 R78 R81:S81 S84 S50 S46 S38 S62" unlocked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B217"/>
  <sheetViews>
    <sheetView showGridLines="0" zoomScaleNormal="100" workbookViewId="0">
      <selection activeCell="E19" sqref="E19"/>
    </sheetView>
  </sheetViews>
  <sheetFormatPr baseColWidth="10" defaultColWidth="11" defaultRowHeight="10.5" x14ac:dyDescent="0.15"/>
  <cols>
    <col min="1" max="1" width="11" style="5"/>
    <col min="2" max="2" width="75.5" style="4" customWidth="1"/>
    <col min="3" max="16384" width="11" style="2"/>
  </cols>
  <sheetData>
    <row r="1" spans="1:2" ht="15.75" customHeight="1" x14ac:dyDescent="0.15">
      <c r="A1" s="341" t="s">
        <v>28</v>
      </c>
      <c r="B1" s="341"/>
    </row>
    <row r="3" spans="1:2" x14ac:dyDescent="0.15">
      <c r="A3" s="3" t="s">
        <v>29</v>
      </c>
    </row>
    <row r="5" spans="1:2" ht="15.2" customHeight="1" x14ac:dyDescent="0.15">
      <c r="A5" s="5" t="s">
        <v>117</v>
      </c>
    </row>
    <row r="6" spans="1:2" ht="15.2" customHeight="1" x14ac:dyDescent="0.15">
      <c r="B6" s="4" t="s">
        <v>118</v>
      </c>
    </row>
    <row r="7" spans="1:2" ht="15.2" customHeight="1" x14ac:dyDescent="0.15">
      <c r="A7" s="6" t="s">
        <v>119</v>
      </c>
      <c r="B7" s="7"/>
    </row>
    <row r="8" spans="1:2" ht="15.2" customHeight="1" x14ac:dyDescent="0.15">
      <c r="B8" s="4" t="s">
        <v>120</v>
      </c>
    </row>
    <row r="10" spans="1:2" x14ac:dyDescent="0.15">
      <c r="A10" s="5" t="s">
        <v>30</v>
      </c>
    </row>
    <row r="12" spans="1:2" ht="51.75" customHeight="1" x14ac:dyDescent="0.15">
      <c r="A12" s="5" t="s">
        <v>31</v>
      </c>
      <c r="B12" s="4" t="s">
        <v>121</v>
      </c>
    </row>
    <row r="13" spans="1:2" ht="42.2" customHeight="1" x14ac:dyDescent="0.15">
      <c r="A13" s="8" t="s">
        <v>32</v>
      </c>
      <c r="B13" s="9" t="s">
        <v>122</v>
      </c>
    </row>
    <row r="14" spans="1:2" ht="42.75" customHeight="1" x14ac:dyDescent="0.15">
      <c r="A14" s="8" t="s">
        <v>33</v>
      </c>
      <c r="B14" s="4" t="s">
        <v>123</v>
      </c>
    </row>
    <row r="15" spans="1:2" ht="62.45" customHeight="1" x14ac:dyDescent="0.15">
      <c r="A15" s="8" t="s">
        <v>34</v>
      </c>
      <c r="B15" s="9" t="s">
        <v>35</v>
      </c>
    </row>
    <row r="16" spans="1:2" x14ac:dyDescent="0.15">
      <c r="A16" s="8"/>
      <c r="B16" s="9"/>
    </row>
    <row r="17" spans="1:2" x14ac:dyDescent="0.15">
      <c r="A17" s="5" t="s">
        <v>36</v>
      </c>
    </row>
    <row r="19" spans="1:2" ht="52.5" x14ac:dyDescent="0.15">
      <c r="A19" s="5" t="s">
        <v>37</v>
      </c>
      <c r="B19" s="4" t="s">
        <v>124</v>
      </c>
    </row>
    <row r="20" spans="1:2" ht="36" customHeight="1" x14ac:dyDescent="0.15">
      <c r="A20" s="5" t="s">
        <v>38</v>
      </c>
      <c r="B20" s="9" t="s">
        <v>125</v>
      </c>
    </row>
    <row r="21" spans="1:2" ht="77.25" customHeight="1" x14ac:dyDescent="0.15">
      <c r="A21" s="5" t="s">
        <v>39</v>
      </c>
      <c r="B21" s="4" t="s">
        <v>126</v>
      </c>
    </row>
    <row r="22" spans="1:2" x14ac:dyDescent="0.15">
      <c r="B22" s="9"/>
    </row>
    <row r="23" spans="1:2" x14ac:dyDescent="0.15">
      <c r="A23" s="5" t="s">
        <v>40</v>
      </c>
    </row>
    <row r="25" spans="1:2" ht="39" customHeight="1" x14ac:dyDescent="0.15">
      <c r="A25" s="5" t="s">
        <v>41</v>
      </c>
      <c r="B25" s="4" t="s">
        <v>127</v>
      </c>
    </row>
    <row r="26" spans="1:2" ht="50.25" customHeight="1" x14ac:dyDescent="0.15">
      <c r="A26" s="5" t="s">
        <v>42</v>
      </c>
      <c r="B26" s="4" t="s">
        <v>128</v>
      </c>
    </row>
    <row r="27" spans="1:2" ht="82.7" customHeight="1" x14ac:dyDescent="0.15">
      <c r="A27" s="5" t="s">
        <v>43</v>
      </c>
      <c r="B27" s="9" t="s">
        <v>129</v>
      </c>
    </row>
    <row r="28" spans="1:2" ht="86.25" customHeight="1" x14ac:dyDescent="0.15">
      <c r="A28" s="5" t="s">
        <v>44</v>
      </c>
      <c r="B28" s="9" t="s">
        <v>130</v>
      </c>
    </row>
    <row r="29" spans="1:2" ht="43.5" customHeight="1" x14ac:dyDescent="0.15">
      <c r="A29" s="5" t="s">
        <v>25</v>
      </c>
      <c r="B29" s="9" t="s">
        <v>131</v>
      </c>
    </row>
    <row r="30" spans="1:2" x14ac:dyDescent="0.15">
      <c r="A30" s="10"/>
      <c r="B30" s="9"/>
    </row>
    <row r="31" spans="1:2" ht="26.45" customHeight="1" x14ac:dyDescent="0.15"/>
    <row r="33" spans="1:2" x14ac:dyDescent="0.15">
      <c r="A33" s="5" t="s">
        <v>45</v>
      </c>
    </row>
    <row r="35" spans="1:2" ht="39.950000000000003" customHeight="1" x14ac:dyDescent="0.15">
      <c r="A35" s="5" t="s">
        <v>46</v>
      </c>
      <c r="B35" s="4" t="s">
        <v>132</v>
      </c>
    </row>
    <row r="36" spans="1:2" ht="43.5" customHeight="1" x14ac:dyDescent="0.15">
      <c r="A36" s="5" t="s">
        <v>47</v>
      </c>
      <c r="B36" s="4" t="s">
        <v>133</v>
      </c>
    </row>
    <row r="37" spans="1:2" ht="29.25" customHeight="1" x14ac:dyDescent="0.15">
      <c r="A37" s="5" t="s">
        <v>48</v>
      </c>
      <c r="B37" s="4" t="s">
        <v>134</v>
      </c>
    </row>
    <row r="38" spans="1:2" ht="34.5" customHeight="1" x14ac:dyDescent="0.15">
      <c r="A38" s="5" t="s">
        <v>49</v>
      </c>
      <c r="B38" s="4" t="s">
        <v>135</v>
      </c>
    </row>
    <row r="40" spans="1:2" x14ac:dyDescent="0.15">
      <c r="A40" s="5" t="s">
        <v>50</v>
      </c>
    </row>
    <row r="42" spans="1:2" ht="24.75" customHeight="1" x14ac:dyDescent="0.15">
      <c r="A42" s="5" t="s">
        <v>51</v>
      </c>
      <c r="B42" s="9" t="s">
        <v>136</v>
      </c>
    </row>
    <row r="43" spans="1:2" ht="64.7" customHeight="1" x14ac:dyDescent="0.15">
      <c r="A43" s="5" t="s">
        <v>52</v>
      </c>
      <c r="B43" s="4" t="s">
        <v>137</v>
      </c>
    </row>
    <row r="44" spans="1:2" ht="36" customHeight="1" x14ac:dyDescent="0.15">
      <c r="B44" s="9" t="s">
        <v>53</v>
      </c>
    </row>
    <row r="45" spans="1:2" ht="53.45" customHeight="1" x14ac:dyDescent="0.15">
      <c r="B45" s="9" t="s">
        <v>138</v>
      </c>
    </row>
    <row r="46" spans="1:2" ht="51.75" customHeight="1" x14ac:dyDescent="0.15">
      <c r="A46" s="5" t="s">
        <v>54</v>
      </c>
      <c r="B46" s="4" t="s">
        <v>139</v>
      </c>
    </row>
    <row r="47" spans="1:2" ht="39.950000000000003" customHeight="1" x14ac:dyDescent="0.15">
      <c r="A47" s="5" t="s">
        <v>55</v>
      </c>
      <c r="B47" s="9" t="s">
        <v>140</v>
      </c>
    </row>
    <row r="48" spans="1:2" ht="111" customHeight="1" x14ac:dyDescent="0.15">
      <c r="A48" s="5" t="s">
        <v>56</v>
      </c>
      <c r="B48" s="4" t="s">
        <v>141</v>
      </c>
    </row>
    <row r="50" spans="1:2" x14ac:dyDescent="0.15">
      <c r="A50" s="5" t="s">
        <v>57</v>
      </c>
    </row>
    <row r="51" spans="1:2" x14ac:dyDescent="0.15">
      <c r="B51" s="9"/>
    </row>
    <row r="52" spans="1:2" ht="63" x14ac:dyDescent="0.15">
      <c r="B52" s="4" t="s">
        <v>142</v>
      </c>
    </row>
    <row r="54" spans="1:2" x14ac:dyDescent="0.15">
      <c r="A54" s="5" t="s">
        <v>58</v>
      </c>
    </row>
    <row r="56" spans="1:2" ht="31.5" x14ac:dyDescent="0.15">
      <c r="A56" s="5" t="s">
        <v>59</v>
      </c>
      <c r="B56" s="4" t="s">
        <v>143</v>
      </c>
    </row>
    <row r="57" spans="1:2" ht="31.5" x14ac:dyDescent="0.15">
      <c r="A57" s="5" t="s">
        <v>60</v>
      </c>
      <c r="B57" s="9" t="s">
        <v>144</v>
      </c>
    </row>
    <row r="58" spans="1:2" ht="93" customHeight="1" x14ac:dyDescent="0.15">
      <c r="A58" s="5" t="s">
        <v>61</v>
      </c>
      <c r="B58" s="4" t="s">
        <v>145</v>
      </c>
    </row>
    <row r="59" spans="1:2" ht="42.2" customHeight="1" x14ac:dyDescent="0.15">
      <c r="A59" s="5" t="s">
        <v>62</v>
      </c>
      <c r="B59" s="9" t="s">
        <v>146</v>
      </c>
    </row>
    <row r="60" spans="1:2" ht="66.95" customHeight="1" x14ac:dyDescent="0.15">
      <c r="A60" s="5" t="s">
        <v>63</v>
      </c>
      <c r="B60" s="9" t="s">
        <v>147</v>
      </c>
    </row>
    <row r="61" spans="1:2" ht="99" customHeight="1" x14ac:dyDescent="0.15">
      <c r="A61" s="5" t="s">
        <v>64</v>
      </c>
      <c r="B61" s="9" t="s">
        <v>148</v>
      </c>
    </row>
    <row r="62" spans="1:2" ht="59.25" customHeight="1" x14ac:dyDescent="0.15">
      <c r="A62" s="5" t="s">
        <v>65</v>
      </c>
      <c r="B62" s="4" t="s">
        <v>149</v>
      </c>
    </row>
    <row r="64" spans="1:2" x14ac:dyDescent="0.15">
      <c r="A64" s="5" t="s">
        <v>66</v>
      </c>
    </row>
    <row r="66" spans="1:2" ht="30" customHeight="1" x14ac:dyDescent="0.15">
      <c r="A66" s="5" t="s">
        <v>67</v>
      </c>
      <c r="B66" s="4" t="s">
        <v>150</v>
      </c>
    </row>
    <row r="67" spans="1:2" ht="41.25" customHeight="1" x14ac:dyDescent="0.15">
      <c r="A67" s="5" t="s">
        <v>68</v>
      </c>
      <c r="B67" s="4" t="s">
        <v>151</v>
      </c>
    </row>
    <row r="68" spans="1:2" ht="30" customHeight="1" x14ac:dyDescent="0.15">
      <c r="A68" s="5" t="s">
        <v>69</v>
      </c>
      <c r="B68" s="4" t="s">
        <v>152</v>
      </c>
    </row>
    <row r="69" spans="1:2" ht="23.25" customHeight="1" x14ac:dyDescent="0.15">
      <c r="A69" s="5" t="s">
        <v>70</v>
      </c>
      <c r="B69" s="4" t="s">
        <v>153</v>
      </c>
    </row>
    <row r="70" spans="1:2" ht="34.5" customHeight="1" x14ac:dyDescent="0.15">
      <c r="A70" s="5" t="s">
        <v>71</v>
      </c>
      <c r="B70" s="4" t="s">
        <v>154</v>
      </c>
    </row>
    <row r="71" spans="1:2" ht="45.75" customHeight="1" x14ac:dyDescent="0.15">
      <c r="A71" s="5" t="s">
        <v>72</v>
      </c>
      <c r="B71" s="4" t="s">
        <v>155</v>
      </c>
    </row>
    <row r="72" spans="1:2" ht="44.45" customHeight="1" x14ac:dyDescent="0.15">
      <c r="A72" s="5" t="s">
        <v>73</v>
      </c>
      <c r="B72" s="4" t="s">
        <v>156</v>
      </c>
    </row>
    <row r="73" spans="1:2" ht="46.7" customHeight="1" x14ac:dyDescent="0.15">
      <c r="A73" s="5" t="s">
        <v>74</v>
      </c>
      <c r="B73" s="9" t="s">
        <v>157</v>
      </c>
    </row>
    <row r="74" spans="1:2" ht="39" customHeight="1" x14ac:dyDescent="0.15">
      <c r="A74" s="5" t="s">
        <v>75</v>
      </c>
      <c r="B74" s="4" t="s">
        <v>158</v>
      </c>
    </row>
    <row r="75" spans="1:2" ht="18.75" customHeight="1" x14ac:dyDescent="0.15">
      <c r="A75" s="5" t="s">
        <v>76</v>
      </c>
      <c r="B75" s="4" t="s">
        <v>77</v>
      </c>
    </row>
    <row r="77" spans="1:2" x14ac:dyDescent="0.15">
      <c r="A77" s="5" t="s">
        <v>78</v>
      </c>
    </row>
    <row r="78" spans="1:2" x14ac:dyDescent="0.15">
      <c r="B78" s="9"/>
    </row>
    <row r="79" spans="1:2" ht="48.95" customHeight="1" x14ac:dyDescent="0.15">
      <c r="A79" s="5" t="s">
        <v>79</v>
      </c>
      <c r="B79" s="9" t="s">
        <v>159</v>
      </c>
    </row>
    <row r="80" spans="1:2" ht="95.25" customHeight="1" x14ac:dyDescent="0.15">
      <c r="A80" s="5" t="s">
        <v>80</v>
      </c>
      <c r="B80" s="9" t="s">
        <v>160</v>
      </c>
    </row>
    <row r="81" spans="1:2" ht="69.75" customHeight="1" x14ac:dyDescent="0.15">
      <c r="A81" s="5" t="s">
        <v>81</v>
      </c>
      <c r="B81" s="4" t="s">
        <v>161</v>
      </c>
    </row>
    <row r="82" spans="1:2" x14ac:dyDescent="0.15">
      <c r="B82" s="9"/>
    </row>
    <row r="83" spans="1:2" x14ac:dyDescent="0.15">
      <c r="A83" s="5" t="s">
        <v>162</v>
      </c>
    </row>
    <row r="84" spans="1:2" x14ac:dyDescent="0.15">
      <c r="B84" s="9"/>
    </row>
    <row r="85" spans="1:2" ht="133.5" customHeight="1" x14ac:dyDescent="0.15">
      <c r="A85" s="5" t="s">
        <v>82</v>
      </c>
      <c r="B85" s="4" t="s">
        <v>163</v>
      </c>
    </row>
    <row r="86" spans="1:2" ht="84" x14ac:dyDescent="0.15">
      <c r="A86" s="5" t="s">
        <v>83</v>
      </c>
      <c r="B86" s="4" t="s">
        <v>164</v>
      </c>
    </row>
    <row r="87" spans="1:2" ht="49.5" customHeight="1" x14ac:dyDescent="0.15">
      <c r="A87" s="5" t="s">
        <v>84</v>
      </c>
      <c r="B87" s="4" t="s">
        <v>165</v>
      </c>
    </row>
    <row r="88" spans="1:2" ht="67.5" customHeight="1" x14ac:dyDescent="0.15">
      <c r="A88" s="5" t="s">
        <v>85</v>
      </c>
      <c r="B88" s="9" t="s">
        <v>166</v>
      </c>
    </row>
    <row r="89" spans="1:2" x14ac:dyDescent="0.15">
      <c r="B89" s="9"/>
    </row>
    <row r="90" spans="1:2" x14ac:dyDescent="0.15">
      <c r="A90" s="5" t="s">
        <v>86</v>
      </c>
      <c r="B90" s="9"/>
    </row>
    <row r="91" spans="1:2" x14ac:dyDescent="0.15">
      <c r="B91" s="9"/>
    </row>
    <row r="92" spans="1:2" ht="56.25" customHeight="1" x14ac:dyDescent="0.15">
      <c r="A92" s="5" t="s">
        <v>87</v>
      </c>
      <c r="B92" s="4" t="s">
        <v>167</v>
      </c>
    </row>
    <row r="93" spans="1:2" ht="65.25" customHeight="1" x14ac:dyDescent="0.15">
      <c r="A93" s="5" t="s">
        <v>88</v>
      </c>
      <c r="B93" s="9" t="s">
        <v>168</v>
      </c>
    </row>
    <row r="94" spans="1:2" ht="63" customHeight="1" x14ac:dyDescent="0.15">
      <c r="A94" s="5" t="s">
        <v>89</v>
      </c>
      <c r="B94" s="9" t="s">
        <v>169</v>
      </c>
    </row>
    <row r="95" spans="1:2" ht="52.5" x14ac:dyDescent="0.15">
      <c r="A95" s="5" t="s">
        <v>90</v>
      </c>
      <c r="B95" s="9" t="s">
        <v>170</v>
      </c>
    </row>
    <row r="96" spans="1:2" ht="45" customHeight="1" x14ac:dyDescent="0.15">
      <c r="A96" s="5" t="s">
        <v>0</v>
      </c>
      <c r="B96" s="9" t="s">
        <v>1</v>
      </c>
    </row>
    <row r="97" spans="1:2" ht="51.75" customHeight="1" x14ac:dyDescent="0.15">
      <c r="A97" s="5" t="s">
        <v>2</v>
      </c>
      <c r="B97" s="4" t="s">
        <v>171</v>
      </c>
    </row>
    <row r="98" spans="1:2" ht="45" customHeight="1" x14ac:dyDescent="0.15">
      <c r="A98" s="5" t="s">
        <v>3</v>
      </c>
      <c r="B98" s="4" t="s">
        <v>172</v>
      </c>
    </row>
    <row r="99" spans="1:2" ht="42.2" customHeight="1" x14ac:dyDescent="0.15">
      <c r="A99" s="5" t="s">
        <v>4</v>
      </c>
      <c r="B99" s="4" t="s">
        <v>173</v>
      </c>
    </row>
    <row r="100" spans="1:2" ht="72.75" customHeight="1" x14ac:dyDescent="0.15">
      <c r="A100" s="5" t="s">
        <v>5</v>
      </c>
      <c r="B100" s="4" t="s">
        <v>174</v>
      </c>
    </row>
    <row r="101" spans="1:2" ht="40.5" customHeight="1" x14ac:dyDescent="0.15">
      <c r="A101" s="5" t="s">
        <v>6</v>
      </c>
      <c r="B101" s="4" t="s">
        <v>175</v>
      </c>
    </row>
    <row r="102" spans="1:2" ht="21.95" customHeight="1" x14ac:dyDescent="0.15">
      <c r="B102" s="4" t="s">
        <v>176</v>
      </c>
    </row>
    <row r="103" spans="1:2" ht="30.95" customHeight="1" x14ac:dyDescent="0.15">
      <c r="B103" s="4" t="s">
        <v>7</v>
      </c>
    </row>
    <row r="104" spans="1:2" ht="30.95" customHeight="1" x14ac:dyDescent="0.15">
      <c r="A104" s="10"/>
      <c r="B104" s="9" t="s">
        <v>177</v>
      </c>
    </row>
    <row r="105" spans="1:2" x14ac:dyDescent="0.15">
      <c r="B105" s="9"/>
    </row>
    <row r="106" spans="1:2" x14ac:dyDescent="0.15">
      <c r="A106" s="5" t="s">
        <v>8</v>
      </c>
    </row>
    <row r="108" spans="1:2" ht="45.75" customHeight="1" x14ac:dyDescent="0.15">
      <c r="A108" s="5" t="s">
        <v>24</v>
      </c>
      <c r="B108" s="4" t="s">
        <v>178</v>
      </c>
    </row>
    <row r="109" spans="1:2" ht="57.95" customHeight="1" x14ac:dyDescent="0.15">
      <c r="A109" s="5" t="s">
        <v>9</v>
      </c>
      <c r="B109" s="4" t="s">
        <v>179</v>
      </c>
    </row>
    <row r="110" spans="1:2" ht="42.75" customHeight="1" x14ac:dyDescent="0.15">
      <c r="A110" s="5" t="s">
        <v>10</v>
      </c>
      <c r="B110" s="9" t="s">
        <v>180</v>
      </c>
    </row>
    <row r="112" spans="1:2" x14ac:dyDescent="0.15">
      <c r="A112" s="5" t="s">
        <v>11</v>
      </c>
      <c r="B112" s="9"/>
    </row>
    <row r="114" spans="1:2" ht="72.75" customHeight="1" x14ac:dyDescent="0.15">
      <c r="A114" s="5" t="s">
        <v>12</v>
      </c>
      <c r="B114" s="9" t="s">
        <v>181</v>
      </c>
    </row>
    <row r="115" spans="1:2" ht="47.25" customHeight="1" x14ac:dyDescent="0.15">
      <c r="A115" s="5" t="s">
        <v>13</v>
      </c>
      <c r="B115" s="4" t="s">
        <v>182</v>
      </c>
    </row>
    <row r="116" spans="1:2" ht="116.45" customHeight="1" x14ac:dyDescent="0.15">
      <c r="A116" s="5" t="s">
        <v>14</v>
      </c>
      <c r="B116" s="4" t="s">
        <v>183</v>
      </c>
    </row>
    <row r="117" spans="1:2" ht="46.7" customHeight="1" x14ac:dyDescent="0.15">
      <c r="A117" s="5" t="s">
        <v>15</v>
      </c>
      <c r="B117" s="4" t="s">
        <v>184</v>
      </c>
    </row>
    <row r="118" spans="1:2" ht="55.7" customHeight="1" x14ac:dyDescent="0.15">
      <c r="A118" s="5" t="s">
        <v>16</v>
      </c>
      <c r="B118" s="4" t="s">
        <v>185</v>
      </c>
    </row>
    <row r="119" spans="1:2" ht="44.45" customHeight="1" x14ac:dyDescent="0.15">
      <c r="A119" s="5" t="s">
        <v>17</v>
      </c>
      <c r="B119" s="9" t="s">
        <v>186</v>
      </c>
    </row>
    <row r="121" spans="1:2" x14ac:dyDescent="0.15">
      <c r="A121" s="5" t="s">
        <v>18</v>
      </c>
    </row>
    <row r="123" spans="1:2" ht="31.5" x14ac:dyDescent="0.15">
      <c r="B123" s="9" t="s">
        <v>187</v>
      </c>
    </row>
    <row r="125" spans="1:2" x14ac:dyDescent="0.15">
      <c r="A125" s="5" t="s">
        <v>19</v>
      </c>
    </row>
    <row r="127" spans="1:2" ht="38.25" customHeight="1" x14ac:dyDescent="0.15">
      <c r="A127" s="5" t="s">
        <v>20</v>
      </c>
      <c r="B127" s="4" t="s">
        <v>188</v>
      </c>
    </row>
    <row r="128" spans="1:2" ht="22.5" customHeight="1" x14ac:dyDescent="0.15">
      <c r="A128" s="5" t="s">
        <v>21</v>
      </c>
      <c r="B128" s="4" t="s">
        <v>189</v>
      </c>
    </row>
    <row r="129" spans="1:2" ht="30.95" customHeight="1" x14ac:dyDescent="0.15">
      <c r="A129" s="5" t="s">
        <v>22</v>
      </c>
      <c r="B129" s="4" t="s">
        <v>23</v>
      </c>
    </row>
    <row r="131" spans="1:2" x14ac:dyDescent="0.15">
      <c r="A131" s="5" t="s">
        <v>190</v>
      </c>
    </row>
    <row r="133" spans="1:2" x14ac:dyDescent="0.15">
      <c r="A133" s="5" t="s">
        <v>191</v>
      </c>
    </row>
    <row r="135" spans="1:2" ht="108.75" customHeight="1" x14ac:dyDescent="0.15">
      <c r="A135" s="6"/>
      <c r="B135" s="7" t="s">
        <v>192</v>
      </c>
    </row>
    <row r="136" spans="1:2" x14ac:dyDescent="0.15">
      <c r="A136" s="6"/>
      <c r="B136" s="7"/>
    </row>
    <row r="137" spans="1:2" x14ac:dyDescent="0.15">
      <c r="A137" s="5" t="s">
        <v>193</v>
      </c>
    </row>
    <row r="139" spans="1:2" ht="39.950000000000003" customHeight="1" x14ac:dyDescent="0.15">
      <c r="A139" s="6"/>
      <c r="B139" s="7" t="s">
        <v>194</v>
      </c>
    </row>
    <row r="141" spans="1:2" x14ac:dyDescent="0.15">
      <c r="A141" s="5" t="s">
        <v>195</v>
      </c>
      <c r="B141" s="2"/>
    </row>
    <row r="142" spans="1:2" x14ac:dyDescent="0.15">
      <c r="B142" s="2"/>
    </row>
    <row r="143" spans="1:2" x14ac:dyDescent="0.15">
      <c r="A143" s="5" t="s">
        <v>196</v>
      </c>
      <c r="B143" s="2"/>
    </row>
    <row r="144" spans="1:2" x14ac:dyDescent="0.15">
      <c r="B144" s="2"/>
    </row>
    <row r="145" spans="1:2" ht="72.75" customHeight="1" x14ac:dyDescent="0.15">
      <c r="A145" s="6"/>
      <c r="B145" s="7" t="s">
        <v>197</v>
      </c>
    </row>
    <row r="146" spans="1:2" x14ac:dyDescent="0.15">
      <c r="A146" s="6"/>
      <c r="B146" s="7"/>
    </row>
    <row r="147" spans="1:2" x14ac:dyDescent="0.15">
      <c r="A147" s="5" t="s">
        <v>198</v>
      </c>
      <c r="B147" s="2"/>
    </row>
    <row r="148" spans="1:2" x14ac:dyDescent="0.15">
      <c r="B148" s="2"/>
    </row>
    <row r="149" spans="1:2" ht="171.75" customHeight="1" x14ac:dyDescent="0.15">
      <c r="A149" s="6"/>
      <c r="B149" s="7" t="s">
        <v>199</v>
      </c>
    </row>
    <row r="150" spans="1:2" x14ac:dyDescent="0.15">
      <c r="A150" s="6"/>
      <c r="B150" s="7"/>
    </row>
    <row r="151" spans="1:2" x14ac:dyDescent="0.15">
      <c r="A151" s="5" t="s">
        <v>200</v>
      </c>
      <c r="B151" s="2"/>
    </row>
    <row r="152" spans="1:2" x14ac:dyDescent="0.15">
      <c r="B152" s="2"/>
    </row>
    <row r="153" spans="1:2" ht="84" x14ac:dyDescent="0.15">
      <c r="A153" s="6"/>
      <c r="B153" s="7" t="s">
        <v>201</v>
      </c>
    </row>
    <row r="154" spans="1:2" x14ac:dyDescent="0.15">
      <c r="A154" s="6"/>
      <c r="B154" s="7"/>
    </row>
    <row r="155" spans="1:2" x14ac:dyDescent="0.15">
      <c r="A155" s="5" t="s">
        <v>202</v>
      </c>
      <c r="B155" s="2"/>
    </row>
    <row r="156" spans="1:2" x14ac:dyDescent="0.15">
      <c r="B156" s="2"/>
    </row>
    <row r="157" spans="1:2" ht="52.5" x14ac:dyDescent="0.15">
      <c r="A157" s="6"/>
      <c r="B157" s="7" t="s">
        <v>203</v>
      </c>
    </row>
    <row r="158" spans="1:2" x14ac:dyDescent="0.15">
      <c r="A158" s="6"/>
      <c r="B158" s="7"/>
    </row>
    <row r="159" spans="1:2" x14ac:dyDescent="0.15">
      <c r="A159" s="5" t="s">
        <v>204</v>
      </c>
      <c r="B159" s="2"/>
    </row>
    <row r="160" spans="1:2" ht="42" x14ac:dyDescent="0.15">
      <c r="A160" s="6"/>
      <c r="B160" s="7" t="s">
        <v>205</v>
      </c>
    </row>
    <row r="161" spans="1:2" x14ac:dyDescent="0.15">
      <c r="A161" s="6"/>
      <c r="B161" s="7"/>
    </row>
    <row r="162" spans="1:2" x14ac:dyDescent="0.15">
      <c r="A162" s="5" t="s">
        <v>206</v>
      </c>
      <c r="B162" s="2"/>
    </row>
    <row r="163" spans="1:2" x14ac:dyDescent="0.15">
      <c r="B163" s="2"/>
    </row>
    <row r="164" spans="1:2" ht="63" x14ac:dyDescent="0.15">
      <c r="B164" s="7" t="s">
        <v>207</v>
      </c>
    </row>
    <row r="165" spans="1:2" ht="18" customHeight="1" x14ac:dyDescent="0.15">
      <c r="A165" s="11" t="s">
        <v>208</v>
      </c>
      <c r="B165" s="7" t="s">
        <v>209</v>
      </c>
    </row>
    <row r="166" spans="1:2" ht="18.75" customHeight="1" x14ac:dyDescent="0.15">
      <c r="A166" s="11" t="s">
        <v>210</v>
      </c>
      <c r="B166" s="7" t="s">
        <v>211</v>
      </c>
    </row>
    <row r="167" spans="1:2" ht="38.25" customHeight="1" x14ac:dyDescent="0.15">
      <c r="A167" s="11" t="s">
        <v>212</v>
      </c>
      <c r="B167" s="7" t="s">
        <v>213</v>
      </c>
    </row>
    <row r="168" spans="1:2" ht="27.75" customHeight="1" x14ac:dyDescent="0.15">
      <c r="A168" s="11" t="s">
        <v>214</v>
      </c>
      <c r="B168" s="7" t="s">
        <v>215</v>
      </c>
    </row>
    <row r="169" spans="1:2" ht="36" customHeight="1" x14ac:dyDescent="0.15">
      <c r="A169" s="11" t="s">
        <v>216</v>
      </c>
      <c r="B169" s="7" t="s">
        <v>217</v>
      </c>
    </row>
    <row r="170" spans="1:2" ht="15.75" customHeight="1" x14ac:dyDescent="0.15">
      <c r="A170" s="11" t="s">
        <v>218</v>
      </c>
      <c r="B170" s="7" t="s">
        <v>219</v>
      </c>
    </row>
    <row r="171" spans="1:2" ht="48" customHeight="1" x14ac:dyDescent="0.15">
      <c r="A171" s="11" t="s">
        <v>220</v>
      </c>
      <c r="B171" s="7" t="s">
        <v>221</v>
      </c>
    </row>
    <row r="172" spans="1:2" x14ac:dyDescent="0.15">
      <c r="A172" s="6"/>
      <c r="B172" s="7"/>
    </row>
    <row r="173" spans="1:2" x14ac:dyDescent="0.15">
      <c r="A173" s="5" t="s">
        <v>222</v>
      </c>
      <c r="B173" s="2"/>
    </row>
    <row r="174" spans="1:2" x14ac:dyDescent="0.15">
      <c r="B174" s="2"/>
    </row>
    <row r="175" spans="1:2" ht="52.5" x14ac:dyDescent="0.15">
      <c r="A175" s="6"/>
      <c r="B175" s="7" t="s">
        <v>223</v>
      </c>
    </row>
    <row r="176" spans="1:2" x14ac:dyDescent="0.15">
      <c r="A176" s="6"/>
      <c r="B176" s="7"/>
    </row>
    <row r="177" spans="1:2" x14ac:dyDescent="0.15">
      <c r="A177" s="5" t="s">
        <v>224</v>
      </c>
      <c r="B177" s="2"/>
    </row>
    <row r="178" spans="1:2" x14ac:dyDescent="0.15">
      <c r="B178" s="2"/>
    </row>
    <row r="179" spans="1:2" ht="48" customHeight="1" x14ac:dyDescent="0.15">
      <c r="A179" s="6"/>
      <c r="B179" s="7" t="s">
        <v>225</v>
      </c>
    </row>
    <row r="180" spans="1:2" ht="30.95" customHeight="1" x14ac:dyDescent="0.15">
      <c r="A180" s="11" t="s">
        <v>208</v>
      </c>
      <c r="B180" s="7" t="s">
        <v>226</v>
      </c>
    </row>
    <row r="181" spans="1:2" ht="45" customHeight="1" x14ac:dyDescent="0.15">
      <c r="A181" s="11" t="s">
        <v>210</v>
      </c>
      <c r="B181" s="7" t="s">
        <v>227</v>
      </c>
    </row>
    <row r="182" spans="1:2" ht="35.450000000000003" customHeight="1" x14ac:dyDescent="0.15">
      <c r="A182" s="11" t="s">
        <v>212</v>
      </c>
      <c r="B182" s="7" t="s">
        <v>228</v>
      </c>
    </row>
    <row r="183" spans="1:2" ht="16.5" customHeight="1" x14ac:dyDescent="0.15">
      <c r="A183" s="11" t="s">
        <v>214</v>
      </c>
      <c r="B183" s="7" t="s">
        <v>229</v>
      </c>
    </row>
    <row r="184" spans="1:2" ht="27.75" customHeight="1" x14ac:dyDescent="0.15">
      <c r="A184" s="11" t="s">
        <v>216</v>
      </c>
      <c r="B184" s="7" t="s">
        <v>230</v>
      </c>
    </row>
    <row r="185" spans="1:2" ht="26.45" customHeight="1" x14ac:dyDescent="0.15">
      <c r="A185" s="11" t="s">
        <v>218</v>
      </c>
      <c r="B185" s="7" t="s">
        <v>231</v>
      </c>
    </row>
    <row r="186" spans="1:2" ht="63" x14ac:dyDescent="0.15">
      <c r="A186" s="11" t="s">
        <v>220</v>
      </c>
      <c r="B186" s="7" t="s">
        <v>232</v>
      </c>
    </row>
    <row r="187" spans="1:2" x14ac:dyDescent="0.15">
      <c r="A187" s="6"/>
      <c r="B187" s="7"/>
    </row>
    <row r="188" spans="1:2" x14ac:dyDescent="0.15">
      <c r="A188" s="6"/>
      <c r="B188" s="7"/>
    </row>
    <row r="189" spans="1:2" x14ac:dyDescent="0.15">
      <c r="A189" s="5" t="s">
        <v>233</v>
      </c>
      <c r="B189" s="2"/>
    </row>
    <row r="190" spans="1:2" x14ac:dyDescent="0.15">
      <c r="B190" s="2"/>
    </row>
    <row r="191" spans="1:2" ht="31.5" x14ac:dyDescent="0.15">
      <c r="A191" s="6"/>
      <c r="B191" s="7" t="s">
        <v>234</v>
      </c>
    </row>
    <row r="192" spans="1:2" ht="27.75" customHeight="1" x14ac:dyDescent="0.15">
      <c r="A192" s="12" t="s">
        <v>208</v>
      </c>
      <c r="B192" s="7" t="s">
        <v>235</v>
      </c>
    </row>
    <row r="193" spans="1:2" ht="33.200000000000003" customHeight="1" x14ac:dyDescent="0.15">
      <c r="A193" s="12" t="s">
        <v>210</v>
      </c>
      <c r="B193" s="7" t="s">
        <v>236</v>
      </c>
    </row>
    <row r="194" spans="1:2" ht="31.5" x14ac:dyDescent="0.15">
      <c r="A194" s="12" t="s">
        <v>212</v>
      </c>
      <c r="B194" s="7" t="s">
        <v>237</v>
      </c>
    </row>
    <row r="195" spans="1:2" ht="27" customHeight="1" x14ac:dyDescent="0.15">
      <c r="A195" s="12" t="s">
        <v>214</v>
      </c>
      <c r="B195" s="7" t="s">
        <v>238</v>
      </c>
    </row>
    <row r="196" spans="1:2" x14ac:dyDescent="0.15">
      <c r="A196" s="6"/>
      <c r="B196" s="7"/>
    </row>
    <row r="197" spans="1:2" x14ac:dyDescent="0.15">
      <c r="A197" s="5" t="s">
        <v>239</v>
      </c>
      <c r="B197" s="2"/>
    </row>
    <row r="198" spans="1:2" x14ac:dyDescent="0.15">
      <c r="B198" s="2"/>
    </row>
    <row r="199" spans="1:2" ht="38.25" customHeight="1" x14ac:dyDescent="0.15">
      <c r="A199" s="6"/>
      <c r="B199" s="7" t="s">
        <v>240</v>
      </c>
    </row>
    <row r="200" spans="1:2" ht="17.45" customHeight="1" x14ac:dyDescent="0.15">
      <c r="A200" s="6"/>
      <c r="B200" s="7" t="s">
        <v>241</v>
      </c>
    </row>
    <row r="201" spans="1:2" ht="79.5" customHeight="1" x14ac:dyDescent="0.15">
      <c r="A201" s="6"/>
      <c r="B201" s="7" t="s">
        <v>242</v>
      </c>
    </row>
    <row r="202" spans="1:2" ht="47.25" customHeight="1" x14ac:dyDescent="0.15">
      <c r="A202" s="6"/>
      <c r="B202" s="7" t="s">
        <v>243</v>
      </c>
    </row>
    <row r="203" spans="1:2" ht="52.5" x14ac:dyDescent="0.15">
      <c r="A203" s="6"/>
      <c r="B203" s="7" t="s">
        <v>244</v>
      </c>
    </row>
    <row r="204" spans="1:2" x14ac:dyDescent="0.15">
      <c r="A204" s="6"/>
      <c r="B204" s="7"/>
    </row>
    <row r="205" spans="1:2" x14ac:dyDescent="0.15">
      <c r="A205" s="5" t="s">
        <v>245</v>
      </c>
      <c r="B205" s="2"/>
    </row>
    <row r="206" spans="1:2" x14ac:dyDescent="0.15">
      <c r="B206" s="2"/>
    </row>
    <row r="207" spans="1:2" ht="21" x14ac:dyDescent="0.15">
      <c r="A207" s="6"/>
      <c r="B207" s="7" t="s">
        <v>246</v>
      </c>
    </row>
    <row r="208" spans="1:2" x14ac:dyDescent="0.15">
      <c r="A208" s="6"/>
      <c r="B208" s="7"/>
    </row>
    <row r="209" spans="1:2" x14ac:dyDescent="0.15">
      <c r="A209" s="5" t="s">
        <v>247</v>
      </c>
      <c r="B209" s="2"/>
    </row>
    <row r="210" spans="1:2" x14ac:dyDescent="0.15">
      <c r="B210" s="2"/>
    </row>
    <row r="211" spans="1:2" ht="31.5" x14ac:dyDescent="0.15">
      <c r="A211" s="6"/>
      <c r="B211" s="7" t="s">
        <v>248</v>
      </c>
    </row>
    <row r="212" spans="1:2" x14ac:dyDescent="0.15">
      <c r="A212" s="6"/>
      <c r="B212" s="7"/>
    </row>
    <row r="213" spans="1:2" x14ac:dyDescent="0.15">
      <c r="A213" s="5" t="s">
        <v>249</v>
      </c>
      <c r="B213" s="2"/>
    </row>
    <row r="214" spans="1:2" x14ac:dyDescent="0.15">
      <c r="B214" s="2"/>
    </row>
    <row r="215" spans="1:2" ht="50.25" customHeight="1" x14ac:dyDescent="0.15">
      <c r="A215" s="6"/>
      <c r="B215" s="7" t="s">
        <v>250</v>
      </c>
    </row>
    <row r="216" spans="1:2" ht="46.7" customHeight="1" x14ac:dyDescent="0.15">
      <c r="A216" s="6"/>
      <c r="B216" s="7" t="s">
        <v>251</v>
      </c>
    </row>
    <row r="217" spans="1:2" ht="30.95" customHeight="1" x14ac:dyDescent="0.15">
      <c r="A217" s="6"/>
      <c r="B217" s="7" t="s">
        <v>252</v>
      </c>
    </row>
  </sheetData>
  <sheetProtection password="C746" sheet="1" objects="1" scenarios="1"/>
  <mergeCells count="1">
    <mergeCell ref="A1:B1"/>
  </mergeCells>
  <pageMargins left="0.27559055118110237" right="0.19685039370078741" top="0.39370078740157483" bottom="0.35433070866141736" header="0.23622047244094491" footer="0.19685039370078741"/>
  <pageSetup paperSize="9" orientation="portrait" blackAndWhite="1" r:id="rId1"/>
  <headerFooter alignWithMargins="0">
    <oddFooter>&amp;L&amp;"Verdana,Standard"&amp;8&amp;A&amp;C&amp;"Verdana,Standard"&amp;8&amp;P von &amp;N&amp;R&amp;"Verdana,Standard"&amp;8&amp;F</oddFooter>
  </headerFooter>
  <rowBreaks count="8" manualBreakCount="8">
    <brk id="27" max="16383" man="1"/>
    <brk id="49" max="16383" man="1"/>
    <brk id="72" max="16383" man="1"/>
    <brk id="89" max="16383" man="1"/>
    <brk id="110" max="16383" man="1"/>
    <brk id="136" max="16383" man="1"/>
    <brk id="166" max="16383" man="1"/>
    <brk id="19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55"/>
  <sheetViews>
    <sheetView showGridLines="0" workbookViewId="0">
      <selection activeCell="I152" sqref="I152"/>
    </sheetView>
  </sheetViews>
  <sheetFormatPr baseColWidth="10" defaultRowHeight="15.75" x14ac:dyDescent="0.25"/>
  <cols>
    <col min="2" max="2" width="85.375" customWidth="1"/>
  </cols>
  <sheetData>
    <row r="1" spans="1:2" x14ac:dyDescent="0.25">
      <c r="A1" s="113" t="s">
        <v>259</v>
      </c>
    </row>
    <row r="2" spans="1:2" x14ac:dyDescent="0.25">
      <c r="A2" s="114"/>
    </row>
    <row r="3" spans="1:2" x14ac:dyDescent="0.25">
      <c r="A3" s="114" t="s">
        <v>260</v>
      </c>
    </row>
    <row r="4" spans="1:2" x14ac:dyDescent="0.25">
      <c r="A4" s="114"/>
    </row>
    <row r="5" spans="1:2" x14ac:dyDescent="0.25">
      <c r="A5" s="113" t="s">
        <v>117</v>
      </c>
    </row>
    <row r="6" spans="1:2" x14ac:dyDescent="0.25">
      <c r="B6" s="114" t="s">
        <v>120</v>
      </c>
    </row>
    <row r="7" spans="1:2" x14ac:dyDescent="0.25">
      <c r="A7" s="113" t="s">
        <v>119</v>
      </c>
    </row>
    <row r="8" spans="1:2" x14ac:dyDescent="0.25">
      <c r="B8" s="114" t="s">
        <v>261</v>
      </c>
    </row>
    <row r="9" spans="1:2" x14ac:dyDescent="0.25">
      <c r="A9" s="114"/>
    </row>
    <row r="10" spans="1:2" x14ac:dyDescent="0.25">
      <c r="A10" s="113"/>
      <c r="B10" s="113" t="s">
        <v>394</v>
      </c>
    </row>
    <row r="11" spans="1:2" ht="31.5" x14ac:dyDescent="0.25">
      <c r="A11" s="115"/>
      <c r="B11" s="115" t="s">
        <v>262</v>
      </c>
    </row>
    <row r="12" spans="1:2" ht="21" x14ac:dyDescent="0.25">
      <c r="A12" s="115"/>
      <c r="B12" s="115" t="s">
        <v>263</v>
      </c>
    </row>
    <row r="13" spans="1:2" ht="31.5" x14ac:dyDescent="0.25">
      <c r="A13" s="115"/>
      <c r="B13" s="115" t="s">
        <v>264</v>
      </c>
    </row>
    <row r="14" spans="1:2" ht="42" x14ac:dyDescent="0.25">
      <c r="A14" s="115"/>
      <c r="B14" s="115" t="s">
        <v>265</v>
      </c>
    </row>
    <row r="15" spans="1:2" ht="20.25" customHeight="1" x14ac:dyDescent="0.25">
      <c r="A15" s="115"/>
      <c r="B15" s="115" t="s">
        <v>395</v>
      </c>
    </row>
    <row r="16" spans="1:2" ht="42" x14ac:dyDescent="0.25">
      <c r="A16" s="115"/>
      <c r="B16" s="115" t="s">
        <v>266</v>
      </c>
    </row>
    <row r="17" spans="1:2" ht="21" x14ac:dyDescent="0.25">
      <c r="A17" s="115"/>
      <c r="B17" s="115" t="s">
        <v>267</v>
      </c>
    </row>
    <row r="18" spans="1:2" ht="52.5" x14ac:dyDescent="0.25">
      <c r="A18" s="115"/>
      <c r="B18" s="115" t="s">
        <v>268</v>
      </c>
    </row>
    <row r="19" spans="1:2" ht="22.5" customHeight="1" x14ac:dyDescent="0.25">
      <c r="A19" s="115"/>
      <c r="B19" s="115" t="s">
        <v>396</v>
      </c>
    </row>
    <row r="20" spans="1:2" ht="21" x14ac:dyDescent="0.25">
      <c r="A20" s="115"/>
      <c r="B20" s="115" t="s">
        <v>269</v>
      </c>
    </row>
    <row r="21" spans="1:2" ht="31.5" x14ac:dyDescent="0.25">
      <c r="A21" s="115"/>
      <c r="B21" s="115" t="s">
        <v>270</v>
      </c>
    </row>
    <row r="22" spans="1:2" ht="63" x14ac:dyDescent="0.25">
      <c r="A22" s="115"/>
      <c r="B22" s="115" t="s">
        <v>271</v>
      </c>
    </row>
    <row r="23" spans="1:2" ht="63" x14ac:dyDescent="0.25">
      <c r="A23" s="115"/>
      <c r="B23" s="115" t="s">
        <v>272</v>
      </c>
    </row>
    <row r="24" spans="1:2" ht="31.5" x14ac:dyDescent="0.25">
      <c r="A24" s="115"/>
      <c r="B24" s="115" t="s">
        <v>273</v>
      </c>
    </row>
    <row r="25" spans="1:2" ht="23.25" customHeight="1" x14ac:dyDescent="0.25">
      <c r="A25" s="115"/>
      <c r="B25" s="115" t="s">
        <v>397</v>
      </c>
    </row>
    <row r="26" spans="1:2" ht="21" x14ac:dyDescent="0.25">
      <c r="A26" s="115"/>
      <c r="B26" s="115" t="s">
        <v>274</v>
      </c>
    </row>
    <row r="27" spans="1:2" ht="21" x14ac:dyDescent="0.25">
      <c r="A27" s="115"/>
      <c r="B27" s="115" t="s">
        <v>275</v>
      </c>
    </row>
    <row r="28" spans="1:2" ht="21" x14ac:dyDescent="0.25">
      <c r="A28" s="115"/>
      <c r="B28" s="115" t="s">
        <v>276</v>
      </c>
    </row>
    <row r="29" spans="1:2" ht="21" x14ac:dyDescent="0.25">
      <c r="A29" s="115"/>
      <c r="B29" s="115" t="s">
        <v>277</v>
      </c>
    </row>
    <row r="30" spans="1:2" ht="25.5" customHeight="1" x14ac:dyDescent="0.25">
      <c r="A30" s="115"/>
      <c r="B30" s="115" t="s">
        <v>398</v>
      </c>
    </row>
    <row r="31" spans="1:2" ht="21" x14ac:dyDescent="0.25">
      <c r="A31" s="115"/>
      <c r="B31" s="115" t="s">
        <v>278</v>
      </c>
    </row>
    <row r="32" spans="1:2" ht="42" x14ac:dyDescent="0.25">
      <c r="A32" s="115"/>
      <c r="B32" s="115" t="s">
        <v>279</v>
      </c>
    </row>
    <row r="33" spans="1:2" ht="21" x14ac:dyDescent="0.25">
      <c r="A33" s="116"/>
      <c r="B33" s="116" t="s">
        <v>280</v>
      </c>
    </row>
    <row r="34" spans="1:2" ht="31.5" x14ac:dyDescent="0.25">
      <c r="A34" s="116"/>
      <c r="B34" s="116" t="s">
        <v>281</v>
      </c>
    </row>
    <row r="35" spans="1:2" ht="31.5" x14ac:dyDescent="0.25">
      <c r="A35" s="115"/>
      <c r="B35" s="115" t="s">
        <v>282</v>
      </c>
    </row>
    <row r="36" spans="1:2" ht="31.5" x14ac:dyDescent="0.25">
      <c r="A36" s="115"/>
      <c r="B36" s="115" t="s">
        <v>283</v>
      </c>
    </row>
    <row r="37" spans="1:2" ht="84" x14ac:dyDescent="0.25">
      <c r="A37" s="115"/>
      <c r="B37" s="115" t="s">
        <v>284</v>
      </c>
    </row>
    <row r="38" spans="1:2" ht="19.7" customHeight="1" x14ac:dyDescent="0.25">
      <c r="A38" s="115"/>
      <c r="B38" s="115" t="s">
        <v>399</v>
      </c>
    </row>
    <row r="39" spans="1:2" ht="63" x14ac:dyDescent="0.25">
      <c r="A39" s="116"/>
      <c r="B39" s="116" t="s">
        <v>285</v>
      </c>
    </row>
    <row r="40" spans="1:2" ht="21.95" customHeight="1" x14ac:dyDescent="0.25">
      <c r="A40" s="115"/>
      <c r="B40" s="115" t="s">
        <v>400</v>
      </c>
    </row>
    <row r="41" spans="1:2" ht="21" x14ac:dyDescent="0.25">
      <c r="A41" s="115"/>
      <c r="B41" s="115" t="s">
        <v>286</v>
      </c>
    </row>
    <row r="42" spans="1:2" ht="21" x14ac:dyDescent="0.25">
      <c r="A42" s="115"/>
      <c r="B42" s="115" t="s">
        <v>287</v>
      </c>
    </row>
    <row r="43" spans="1:2" ht="63" x14ac:dyDescent="0.25">
      <c r="A43" s="115"/>
      <c r="B43" s="115" t="s">
        <v>288</v>
      </c>
    </row>
    <row r="44" spans="1:2" ht="21" x14ac:dyDescent="0.25">
      <c r="A44" s="115"/>
      <c r="B44" s="115" t="s">
        <v>289</v>
      </c>
    </row>
    <row r="45" spans="1:2" ht="42" x14ac:dyDescent="0.25">
      <c r="A45" s="115"/>
      <c r="B45" s="115" t="s">
        <v>290</v>
      </c>
    </row>
    <row r="46" spans="1:2" ht="73.5" x14ac:dyDescent="0.25">
      <c r="A46" s="115"/>
      <c r="B46" s="115" t="s">
        <v>291</v>
      </c>
    </row>
    <row r="47" spans="1:2" ht="42" x14ac:dyDescent="0.25">
      <c r="A47" s="115"/>
      <c r="B47" s="115" t="s">
        <v>292</v>
      </c>
    </row>
    <row r="48" spans="1:2" ht="24.2" customHeight="1" x14ac:dyDescent="0.25">
      <c r="A48" s="115"/>
      <c r="B48" s="115" t="s">
        <v>401</v>
      </c>
    </row>
    <row r="49" spans="1:2" ht="21" x14ac:dyDescent="0.25">
      <c r="A49" s="115"/>
      <c r="B49" s="115" t="s">
        <v>293</v>
      </c>
    </row>
    <row r="50" spans="1:2" ht="21" x14ac:dyDescent="0.25">
      <c r="A50" s="115"/>
      <c r="B50" s="115" t="s">
        <v>294</v>
      </c>
    </row>
    <row r="51" spans="1:2" ht="21" x14ac:dyDescent="0.25">
      <c r="A51" s="115"/>
      <c r="B51" s="115" t="s">
        <v>295</v>
      </c>
    </row>
    <row r="52" spans="1:2" x14ac:dyDescent="0.25">
      <c r="A52" s="115"/>
      <c r="B52" s="115" t="s">
        <v>296</v>
      </c>
    </row>
    <row r="53" spans="1:2" ht="21" x14ac:dyDescent="0.25">
      <c r="A53" s="115"/>
      <c r="B53" s="115" t="s">
        <v>297</v>
      </c>
    </row>
    <row r="54" spans="1:2" ht="21" x14ac:dyDescent="0.25">
      <c r="A54" s="115"/>
      <c r="B54" s="115" t="s">
        <v>298</v>
      </c>
    </row>
    <row r="55" spans="1:2" ht="31.5" x14ac:dyDescent="0.25">
      <c r="A55" s="115"/>
      <c r="B55" s="115" t="s">
        <v>299</v>
      </c>
    </row>
    <row r="56" spans="1:2" ht="21" x14ac:dyDescent="0.25">
      <c r="A56" s="115"/>
      <c r="B56" s="115" t="s">
        <v>300</v>
      </c>
    </row>
    <row r="57" spans="1:2" ht="31.5" x14ac:dyDescent="0.25">
      <c r="A57" s="115"/>
      <c r="B57" s="115" t="s">
        <v>301</v>
      </c>
    </row>
    <row r="58" spans="1:2" x14ac:dyDescent="0.25">
      <c r="A58" s="115"/>
      <c r="B58" s="115" t="s">
        <v>302</v>
      </c>
    </row>
    <row r="59" spans="1:2" ht="23.25" customHeight="1" x14ac:dyDescent="0.25">
      <c r="A59" s="115"/>
      <c r="B59" s="115" t="s">
        <v>402</v>
      </c>
    </row>
    <row r="60" spans="1:2" ht="42" x14ac:dyDescent="0.25">
      <c r="A60" s="115"/>
      <c r="B60" s="115" t="s">
        <v>303</v>
      </c>
    </row>
    <row r="61" spans="1:2" ht="73.5" x14ac:dyDescent="0.25">
      <c r="A61" s="115"/>
      <c r="B61" s="115" t="s">
        <v>304</v>
      </c>
    </row>
    <row r="62" spans="1:2" ht="31.5" x14ac:dyDescent="0.25">
      <c r="A62" s="115"/>
      <c r="B62" s="115" t="s">
        <v>305</v>
      </c>
    </row>
    <row r="63" spans="1:2" ht="21.95" customHeight="1" x14ac:dyDescent="0.25">
      <c r="A63" s="115"/>
      <c r="B63" s="115" t="s">
        <v>403</v>
      </c>
    </row>
    <row r="64" spans="1:2" ht="94.5" x14ac:dyDescent="0.25">
      <c r="A64" s="115"/>
      <c r="B64" s="115" t="s">
        <v>306</v>
      </c>
    </row>
    <row r="65" spans="1:2" ht="63" x14ac:dyDescent="0.25">
      <c r="A65" s="115"/>
      <c r="B65" s="115" t="s">
        <v>307</v>
      </c>
    </row>
    <row r="66" spans="1:2" ht="21" x14ac:dyDescent="0.25">
      <c r="A66" s="115"/>
      <c r="B66" s="115" t="s">
        <v>308</v>
      </c>
    </row>
    <row r="67" spans="1:2" ht="42" x14ac:dyDescent="0.25">
      <c r="A67" s="115"/>
      <c r="B67" s="115" t="s">
        <v>309</v>
      </c>
    </row>
    <row r="68" spans="1:2" ht="29.25" customHeight="1" x14ac:dyDescent="0.25">
      <c r="A68" s="115"/>
      <c r="B68" s="115" t="s">
        <v>404</v>
      </c>
    </row>
    <row r="69" spans="1:2" ht="31.5" x14ac:dyDescent="0.25">
      <c r="A69" s="115"/>
      <c r="B69" s="115" t="s">
        <v>310</v>
      </c>
    </row>
    <row r="70" spans="1:2" ht="42" x14ac:dyDescent="0.25">
      <c r="A70" s="115"/>
      <c r="B70" s="115" t="s">
        <v>311</v>
      </c>
    </row>
    <row r="71" spans="1:2" ht="52.5" x14ac:dyDescent="0.25">
      <c r="A71" s="115"/>
      <c r="B71" s="115" t="s">
        <v>312</v>
      </c>
    </row>
    <row r="72" spans="1:2" ht="42" x14ac:dyDescent="0.25">
      <c r="A72" s="115"/>
      <c r="B72" s="115" t="s">
        <v>313</v>
      </c>
    </row>
    <row r="73" spans="1:2" ht="21" x14ac:dyDescent="0.25">
      <c r="A73" s="115"/>
      <c r="B73" s="115" t="s">
        <v>314</v>
      </c>
    </row>
    <row r="74" spans="1:2" ht="31.5" x14ac:dyDescent="0.25">
      <c r="A74" s="115"/>
      <c r="B74" s="115" t="s">
        <v>405</v>
      </c>
    </row>
    <row r="75" spans="1:2" ht="31.5" x14ac:dyDescent="0.25">
      <c r="A75" s="115"/>
      <c r="B75" s="115" t="s">
        <v>315</v>
      </c>
    </row>
    <row r="76" spans="1:2" ht="31.5" x14ac:dyDescent="0.25">
      <c r="A76" s="115"/>
      <c r="B76" s="115" t="s">
        <v>316</v>
      </c>
    </row>
    <row r="77" spans="1:2" ht="52.5" x14ac:dyDescent="0.25">
      <c r="A77" s="115"/>
      <c r="B77" s="115" t="s">
        <v>317</v>
      </c>
    </row>
    <row r="78" spans="1:2" ht="21" x14ac:dyDescent="0.25">
      <c r="A78" s="115"/>
      <c r="B78" s="115" t="s">
        <v>318</v>
      </c>
    </row>
    <row r="79" spans="1:2" x14ac:dyDescent="0.25">
      <c r="A79" s="116"/>
      <c r="B79" s="116" t="s">
        <v>319</v>
      </c>
    </row>
    <row r="80" spans="1:2" ht="17.45" customHeight="1" x14ac:dyDescent="0.25">
      <c r="A80" s="116"/>
      <c r="B80" s="116" t="s">
        <v>320</v>
      </c>
    </row>
    <row r="81" spans="1:2" ht="23.25" customHeight="1" x14ac:dyDescent="0.25">
      <c r="A81" s="116"/>
      <c r="B81" s="116" t="s">
        <v>321</v>
      </c>
    </row>
    <row r="82" spans="1:2" ht="19.7" customHeight="1" x14ac:dyDescent="0.25">
      <c r="A82" s="115"/>
      <c r="B82" s="115" t="s">
        <v>322</v>
      </c>
    </row>
    <row r="83" spans="1:2" ht="42" x14ac:dyDescent="0.25">
      <c r="A83" s="115"/>
      <c r="B83" s="115" t="s">
        <v>323</v>
      </c>
    </row>
    <row r="84" spans="1:2" ht="42" x14ac:dyDescent="0.25">
      <c r="A84" s="115"/>
      <c r="B84" s="115" t="s">
        <v>324</v>
      </c>
    </row>
    <row r="85" spans="1:2" ht="31.5" x14ac:dyDescent="0.25">
      <c r="A85" s="115"/>
      <c r="B85" s="115" t="s">
        <v>325</v>
      </c>
    </row>
    <row r="86" spans="1:2" ht="23.25" customHeight="1" x14ac:dyDescent="0.25">
      <c r="A86" s="115"/>
      <c r="B86" s="115" t="s">
        <v>326</v>
      </c>
    </row>
    <row r="87" spans="1:2" ht="42" x14ac:dyDescent="0.25">
      <c r="A87" s="115"/>
      <c r="B87" s="115" t="s">
        <v>327</v>
      </c>
    </row>
    <row r="88" spans="1:2" ht="21" x14ac:dyDescent="0.25">
      <c r="A88" s="115"/>
      <c r="B88" s="115" t="s">
        <v>328</v>
      </c>
    </row>
    <row r="89" spans="1:2" ht="84" x14ac:dyDescent="0.25">
      <c r="A89" s="115"/>
      <c r="B89" s="115" t="s">
        <v>329</v>
      </c>
    </row>
    <row r="90" spans="1:2" ht="21" x14ac:dyDescent="0.25">
      <c r="A90" s="115"/>
      <c r="B90" s="115" t="s">
        <v>330</v>
      </c>
    </row>
    <row r="91" spans="1:2" ht="31.5" x14ac:dyDescent="0.25">
      <c r="A91" s="115"/>
      <c r="B91" s="115" t="s">
        <v>331</v>
      </c>
    </row>
    <row r="92" spans="1:2" ht="21" x14ac:dyDescent="0.25">
      <c r="A92" s="115"/>
      <c r="B92" s="115" t="s">
        <v>332</v>
      </c>
    </row>
    <row r="93" spans="1:2" ht="27" customHeight="1" x14ac:dyDescent="0.25">
      <c r="A93" s="115"/>
      <c r="B93" s="115" t="s">
        <v>333</v>
      </c>
    </row>
    <row r="94" spans="1:2" ht="31.5" x14ac:dyDescent="0.25">
      <c r="A94" s="116"/>
      <c r="B94" s="116" t="s">
        <v>334</v>
      </c>
    </row>
    <row r="95" spans="1:2" ht="22.5" customHeight="1" x14ac:dyDescent="0.25">
      <c r="A95" s="115"/>
      <c r="B95" s="115" t="s">
        <v>335</v>
      </c>
    </row>
    <row r="96" spans="1:2" ht="31.5" x14ac:dyDescent="0.25">
      <c r="A96" s="115"/>
      <c r="B96" s="115" t="s">
        <v>336</v>
      </c>
    </row>
    <row r="97" spans="1:2" x14ac:dyDescent="0.25">
      <c r="A97" s="115"/>
      <c r="B97" s="115" t="s">
        <v>337</v>
      </c>
    </row>
    <row r="98" spans="1:2" ht="21" x14ac:dyDescent="0.25">
      <c r="A98" s="115"/>
      <c r="B98" s="115" t="s">
        <v>338</v>
      </c>
    </row>
    <row r="99" spans="1:2" ht="27.75" customHeight="1" x14ac:dyDescent="0.25">
      <c r="A99" s="115"/>
      <c r="B99" s="115"/>
    </row>
    <row r="100" spans="1:2" x14ac:dyDescent="0.25">
      <c r="A100" s="115"/>
      <c r="B100" s="115" t="s">
        <v>339</v>
      </c>
    </row>
    <row r="101" spans="1:2" x14ac:dyDescent="0.25">
      <c r="A101" s="115"/>
      <c r="B101" s="115" t="s">
        <v>340</v>
      </c>
    </row>
    <row r="102" spans="1:2" ht="31.5" x14ac:dyDescent="0.25">
      <c r="A102" s="116"/>
      <c r="B102" s="116" t="s">
        <v>341</v>
      </c>
    </row>
    <row r="103" spans="1:2" ht="52.5" x14ac:dyDescent="0.25">
      <c r="A103" s="116"/>
      <c r="B103" s="116" t="s">
        <v>342</v>
      </c>
    </row>
    <row r="104" spans="1:2" x14ac:dyDescent="0.25">
      <c r="A104" s="115"/>
      <c r="B104" s="115" t="s">
        <v>343</v>
      </c>
    </row>
    <row r="105" spans="1:2" ht="31.5" x14ac:dyDescent="0.25">
      <c r="A105" s="116"/>
      <c r="B105" s="116" t="s">
        <v>344</v>
      </c>
    </row>
    <row r="106" spans="1:2" ht="16.5" customHeight="1" x14ac:dyDescent="0.25">
      <c r="A106" s="115"/>
      <c r="B106" s="115" t="s">
        <v>393</v>
      </c>
    </row>
    <row r="107" spans="1:2" x14ac:dyDescent="0.25">
      <c r="A107" s="115"/>
      <c r="B107" s="115" t="s">
        <v>345</v>
      </c>
    </row>
    <row r="108" spans="1:2" ht="52.5" x14ac:dyDescent="0.25">
      <c r="A108" s="116"/>
      <c r="B108" s="116" t="s">
        <v>346</v>
      </c>
    </row>
    <row r="109" spans="1:2" ht="22.5" customHeight="1" x14ac:dyDescent="0.25">
      <c r="A109" s="115"/>
      <c r="B109" s="115" t="s">
        <v>198</v>
      </c>
    </row>
    <row r="110" spans="1:2" ht="136.5" x14ac:dyDescent="0.25">
      <c r="A110" s="116"/>
      <c r="B110" s="116" t="s">
        <v>347</v>
      </c>
    </row>
    <row r="111" spans="1:2" x14ac:dyDescent="0.25">
      <c r="A111" s="115"/>
      <c r="B111" s="115" t="s">
        <v>348</v>
      </c>
    </row>
    <row r="112" spans="1:2" ht="63" x14ac:dyDescent="0.25">
      <c r="A112" s="116"/>
      <c r="B112" s="116" t="s">
        <v>349</v>
      </c>
    </row>
    <row r="113" spans="1:2" ht="19.7" customHeight="1" x14ac:dyDescent="0.25">
      <c r="A113" s="115"/>
      <c r="B113" s="115" t="s">
        <v>350</v>
      </c>
    </row>
    <row r="114" spans="1:2" ht="42" x14ac:dyDescent="0.25">
      <c r="A114" s="116"/>
      <c r="B114" s="116" t="s">
        <v>351</v>
      </c>
    </row>
    <row r="115" spans="1:2" ht="20.25" customHeight="1" x14ac:dyDescent="0.25">
      <c r="A115" s="115"/>
      <c r="B115" s="115" t="s">
        <v>352</v>
      </c>
    </row>
    <row r="116" spans="1:2" ht="31.5" x14ac:dyDescent="0.25">
      <c r="A116" s="116"/>
      <c r="B116" s="116" t="s">
        <v>353</v>
      </c>
    </row>
    <row r="117" spans="1:2" x14ac:dyDescent="0.25">
      <c r="A117" s="115"/>
      <c r="B117" s="115" t="s">
        <v>354</v>
      </c>
    </row>
    <row r="118" spans="1:2" ht="42" x14ac:dyDescent="0.25">
      <c r="A118" s="116"/>
      <c r="B118" s="116" t="s">
        <v>355</v>
      </c>
    </row>
    <row r="119" spans="1:2" x14ac:dyDescent="0.25">
      <c r="A119" s="116"/>
      <c r="B119" s="116" t="s">
        <v>356</v>
      </c>
    </row>
    <row r="120" spans="1:2" x14ac:dyDescent="0.25">
      <c r="A120" s="116"/>
      <c r="B120" s="116" t="s">
        <v>357</v>
      </c>
    </row>
    <row r="121" spans="1:2" ht="21" x14ac:dyDescent="0.25">
      <c r="A121" s="116"/>
      <c r="B121" s="116" t="s">
        <v>358</v>
      </c>
    </row>
    <row r="122" spans="1:2" ht="21" x14ac:dyDescent="0.25">
      <c r="A122" s="116"/>
      <c r="B122" s="116" t="s">
        <v>359</v>
      </c>
    </row>
    <row r="123" spans="1:2" ht="21" x14ac:dyDescent="0.25">
      <c r="A123" s="116"/>
      <c r="B123" s="116" t="s">
        <v>360</v>
      </c>
    </row>
    <row r="124" spans="1:2" x14ac:dyDescent="0.25">
      <c r="A124" s="116"/>
      <c r="B124" s="116" t="s">
        <v>361</v>
      </c>
    </row>
    <row r="125" spans="1:2" ht="31.5" x14ac:dyDescent="0.25">
      <c r="A125" s="116"/>
      <c r="B125" s="116" t="s">
        <v>362</v>
      </c>
    </row>
    <row r="126" spans="1:2" x14ac:dyDescent="0.25">
      <c r="A126" s="115"/>
      <c r="B126" s="115" t="s">
        <v>363</v>
      </c>
    </row>
    <row r="127" spans="1:2" ht="42" x14ac:dyDescent="0.25">
      <c r="A127" s="116"/>
      <c r="B127" s="116" t="s">
        <v>364</v>
      </c>
    </row>
    <row r="128" spans="1:2" x14ac:dyDescent="0.25">
      <c r="A128" s="115"/>
      <c r="B128" s="115" t="s">
        <v>365</v>
      </c>
    </row>
    <row r="129" spans="1:2" ht="31.5" x14ac:dyDescent="0.25">
      <c r="A129" s="116"/>
      <c r="B129" s="116" t="s">
        <v>366</v>
      </c>
    </row>
    <row r="130" spans="1:2" x14ac:dyDescent="0.25">
      <c r="A130" s="116"/>
      <c r="B130" s="116" t="s">
        <v>367</v>
      </c>
    </row>
    <row r="131" spans="1:2" ht="21" x14ac:dyDescent="0.25">
      <c r="A131" s="116"/>
      <c r="B131" s="116" t="s">
        <v>368</v>
      </c>
    </row>
    <row r="132" spans="1:2" ht="21" x14ac:dyDescent="0.25">
      <c r="A132" s="116"/>
      <c r="B132" s="116" t="s">
        <v>369</v>
      </c>
    </row>
    <row r="133" spans="1:2" x14ac:dyDescent="0.25">
      <c r="A133" s="116"/>
      <c r="B133" s="116" t="s">
        <v>370</v>
      </c>
    </row>
    <row r="134" spans="1:2" ht="21" x14ac:dyDescent="0.25">
      <c r="A134" s="116"/>
      <c r="B134" s="116" t="s">
        <v>371</v>
      </c>
    </row>
    <row r="135" spans="1:2" ht="21" x14ac:dyDescent="0.25">
      <c r="A135" s="116"/>
      <c r="B135" s="116" t="s">
        <v>372</v>
      </c>
    </row>
    <row r="136" spans="1:2" ht="52.5" x14ac:dyDescent="0.25">
      <c r="A136" s="116"/>
      <c r="B136" s="116" t="s">
        <v>373</v>
      </c>
    </row>
    <row r="137" spans="1:2" x14ac:dyDescent="0.25">
      <c r="A137" s="115"/>
      <c r="B137" s="115" t="s">
        <v>374</v>
      </c>
    </row>
    <row r="138" spans="1:2" ht="31.5" x14ac:dyDescent="0.25">
      <c r="A138" s="116"/>
      <c r="B138" s="116" t="s">
        <v>375</v>
      </c>
    </row>
    <row r="139" spans="1:2" ht="21" x14ac:dyDescent="0.25">
      <c r="A139" s="116"/>
      <c r="B139" s="116" t="s">
        <v>376</v>
      </c>
    </row>
    <row r="140" spans="1:2" ht="21" x14ac:dyDescent="0.25">
      <c r="A140" s="116"/>
      <c r="B140" s="116" t="s">
        <v>377</v>
      </c>
    </row>
    <row r="141" spans="1:2" ht="21" x14ac:dyDescent="0.25">
      <c r="A141" s="116"/>
      <c r="B141" s="116" t="s">
        <v>378</v>
      </c>
    </row>
    <row r="142" spans="1:2" ht="21" x14ac:dyDescent="0.25">
      <c r="A142" s="116"/>
      <c r="B142" s="116" t="s">
        <v>379</v>
      </c>
    </row>
    <row r="143" spans="1:2" x14ac:dyDescent="0.25">
      <c r="A143" s="115"/>
      <c r="B143" s="115" t="s">
        <v>380</v>
      </c>
    </row>
    <row r="144" spans="1:2" ht="21" x14ac:dyDescent="0.25">
      <c r="A144" s="116"/>
      <c r="B144" s="116" t="s">
        <v>381</v>
      </c>
    </row>
    <row r="145" spans="1:2" ht="52.5" x14ac:dyDescent="0.25">
      <c r="A145" s="116"/>
      <c r="B145" s="116" t="s">
        <v>382</v>
      </c>
    </row>
    <row r="146" spans="1:2" ht="31.5" x14ac:dyDescent="0.25">
      <c r="A146" s="116"/>
      <c r="B146" s="116" t="s">
        <v>383</v>
      </c>
    </row>
    <row r="147" spans="1:2" ht="31.5" x14ac:dyDescent="0.25">
      <c r="A147" s="116"/>
      <c r="B147" s="116" t="s">
        <v>384</v>
      </c>
    </row>
    <row r="148" spans="1:2" x14ac:dyDescent="0.25">
      <c r="A148" s="115"/>
      <c r="B148" s="115" t="s">
        <v>385</v>
      </c>
    </row>
    <row r="149" spans="1:2" x14ac:dyDescent="0.25">
      <c r="A149" s="116"/>
      <c r="B149" s="116" t="s">
        <v>386</v>
      </c>
    </row>
    <row r="150" spans="1:2" x14ac:dyDescent="0.25">
      <c r="A150" s="115"/>
      <c r="B150" s="115" t="s">
        <v>387</v>
      </c>
    </row>
    <row r="151" spans="1:2" ht="31.5" x14ac:dyDescent="0.25">
      <c r="A151" s="116"/>
      <c r="B151" s="116" t="s">
        <v>388</v>
      </c>
    </row>
    <row r="152" spans="1:2" ht="31.5" customHeight="1" x14ac:dyDescent="0.25">
      <c r="A152" s="115"/>
      <c r="B152" s="115" t="s">
        <v>389</v>
      </c>
    </row>
    <row r="153" spans="1:2" ht="31.5" x14ac:dyDescent="0.25">
      <c r="A153" s="116"/>
      <c r="B153" s="116" t="s">
        <v>390</v>
      </c>
    </row>
    <row r="154" spans="1:2" ht="31.5" x14ac:dyDescent="0.25">
      <c r="A154" s="116"/>
      <c r="B154" s="116" t="s">
        <v>391</v>
      </c>
    </row>
    <row r="155" spans="1:2" ht="21" x14ac:dyDescent="0.25">
      <c r="A155" s="116"/>
      <c r="B155" s="116" t="s">
        <v>392</v>
      </c>
    </row>
  </sheetData>
  <sheetProtection password="C746" sheet="1" objects="1" scenarios="1"/>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vt:i4>
      </vt:variant>
    </vt:vector>
  </HeadingPairs>
  <TitlesOfParts>
    <vt:vector size="5" baseType="lpstr">
      <vt:lpstr>Koli#1 vom 01.01.2021</vt:lpstr>
      <vt:lpstr>AGB´s ab 01.01.2021</vt:lpstr>
      <vt:lpstr>GENERAL TERMS AND CONDITIONS</vt:lpstr>
      <vt:lpstr>'Koli#1 vom 01.01.2021'!Druckbereich</vt:lpstr>
      <vt:lpstr>'Koli#1 vom 01.01.2021'!Drucktitel</vt:lpstr>
    </vt:vector>
  </TitlesOfParts>
  <Company>blumen|kultur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Michael Hitzler</dc:creator>
  <cp:lastModifiedBy>Riedl, Barbara (RX)</cp:lastModifiedBy>
  <cp:lastPrinted>2021-01-18T07:32:50Z</cp:lastPrinted>
  <dcterms:created xsi:type="dcterms:W3CDTF">2007-02-19T14:39:09Z</dcterms:created>
  <dcterms:modified xsi:type="dcterms:W3CDTF">2021-09-01T08:54:04Z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